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2區家庭環境與替代性照顧\2.5.6失聯移工及其所攜子女遣返暫置人數統計\"/>
    </mc:Choice>
  </mc:AlternateContent>
  <xr:revisionPtr revIDLastSave="0" documentId="8_{85F1A97E-B29A-4428-ABEC-3F01B459BB7B}" xr6:coauthVersionLast="47" xr6:coauthVersionMax="47" xr10:uidLastSave="{00000000-0000-0000-0000-000000000000}"/>
  <bookViews>
    <workbookView xWindow="2730" yWindow="1905" windowWidth="25305" windowHeight="14295" xr2:uid="{B9D64A32-D1CF-4F55-9D5D-70F4BC7D2530}"/>
  </bookViews>
  <sheets>
    <sheet name="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7" i="1" l="1"/>
  <c r="D27" i="1"/>
  <c r="F26" i="1"/>
  <c r="C26" i="1"/>
  <c r="I25" i="1"/>
  <c r="G25" i="1"/>
  <c r="F25" i="1"/>
  <c r="E25" i="1"/>
  <c r="C25" i="1"/>
  <c r="J24" i="1"/>
  <c r="I24" i="1"/>
  <c r="G24" i="1"/>
  <c r="F24" i="1"/>
  <c r="E24" i="1"/>
  <c r="C24" i="1"/>
  <c r="J23" i="1"/>
  <c r="J27" i="1" s="1"/>
  <c r="I23" i="1"/>
  <c r="I27" i="1" s="1"/>
  <c r="H23" i="1"/>
  <c r="H27" i="1" s="1"/>
  <c r="G23" i="1"/>
  <c r="G27" i="1" s="1"/>
  <c r="F23" i="1"/>
  <c r="E23" i="1"/>
  <c r="E27" i="1" s="1"/>
  <c r="C23" i="1"/>
  <c r="C27" i="1" s="1"/>
  <c r="F22" i="1"/>
  <c r="F27" i="1" s="1"/>
  <c r="C22" i="1"/>
  <c r="F21" i="1"/>
  <c r="C21" i="1"/>
  <c r="F20" i="1"/>
  <c r="F19" i="1"/>
  <c r="C19" i="1"/>
  <c r="F14" i="1"/>
  <c r="F13" i="1"/>
  <c r="F12" i="1"/>
  <c r="F11" i="1"/>
</calcChain>
</file>

<file path=xl/sharedStrings.xml><?xml version="1.0" encoding="utf-8"?>
<sst xmlns="http://schemas.openxmlformats.org/spreadsheetml/2006/main" count="46" uniqueCount="25">
  <si>
    <t>內政部移民署失聯移工及其所攜子女遣返暫置人數統計（2.5.6）</t>
  </si>
  <si>
    <t>單位:人</t>
  </si>
  <si>
    <t>年度</t>
  </si>
  <si>
    <t>受遣返暫置之失聯移工</t>
  </si>
  <si>
    <t>受遣返暫置之失聯移工所攜子女</t>
  </si>
  <si>
    <t>國籍</t>
  </si>
  <si>
    <t>人數</t>
  </si>
  <si>
    <t>性別</t>
  </si>
  <si>
    <t>年齡區間</t>
  </si>
  <si>
    <t>男</t>
  </si>
  <si>
    <t>女</t>
  </si>
  <si>
    <t>2歲以下</t>
  </si>
  <si>
    <t>2歲以上至
7歲未滿</t>
  </si>
  <si>
    <t>7歲以上至
18歲未滿</t>
  </si>
  <si>
    <t>2020年
3月至12月</t>
  </si>
  <si>
    <t>印尼</t>
  </si>
  <si>
    <t>越南</t>
  </si>
  <si>
    <t>2021年</t>
  </si>
  <si>
    <t>菲律賓</t>
  </si>
  <si>
    <t>2022年</t>
  </si>
  <si>
    <t>泰國</t>
  </si>
  <si>
    <t>2023年</t>
  </si>
  <si>
    <t>2024年</t>
  </si>
  <si>
    <t>2025年</t>
  </si>
  <si>
    <t>總計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</si>
</sst>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1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BE5D6"/>
        <bgColor rgb="FFFBE5D6"/>
      </patternFill>
    </fill>
    <fill>
      <patternFill patternType="solid">
        <fgColor rgb="FFC5E0B4"/>
        <bgColor rgb="FFC5E0B4"/>
      </patternFill>
    </fill>
    <fill>
      <patternFill patternType="solid">
        <fgColor rgb="FFFFFF00"/>
        <bgColor rgb="FFFFFF00"/>
      </patternFill>
    </fill>
  </fills>
  <borders count="2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0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8" fillId="0" borderId="0" applyNumberFormat="0" applyBorder="0" applyProtection="0">
      <alignment horizontal="center" vertical="center" textRotation="90"/>
    </xf>
    <xf numFmtId="0" fontId="1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0" fillId="8" borderId="0" applyNumberFormat="0" applyBorder="0" applyProtection="0">
      <alignment vertical="center"/>
    </xf>
    <xf numFmtId="0" fontId="11" fillId="8" borderId="1" applyNumberFormat="0" applyProtection="0">
      <alignment vertical="center"/>
    </xf>
    <xf numFmtId="0" fontId="12" fillId="0" borderId="0" applyNumberFormat="0" applyBorder="0" applyProtection="0">
      <alignment vertical="center"/>
    </xf>
    <xf numFmtId="176" fontId="12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45">
    <xf numFmtId="0" fontId="0" fillId="0" borderId="0" xfId="0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9" borderId="5" xfId="0" applyFont="1" applyFill="1" applyBorder="1" applyAlignment="1">
      <alignment horizontal="center" vertical="center"/>
    </xf>
    <xf numFmtId="0" fontId="14" fillId="10" borderId="7" xfId="0" applyFont="1" applyFill="1" applyBorder="1" applyAlignment="1">
      <alignment horizontal="center" vertical="center"/>
    </xf>
    <xf numFmtId="0" fontId="14" fillId="10" borderId="8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center" vertical="center"/>
    </xf>
    <xf numFmtId="0" fontId="14" fillId="9" borderId="9" xfId="0" applyFont="1" applyFill="1" applyBorder="1" applyAlignment="1">
      <alignment horizontal="center" vertical="center"/>
    </xf>
    <xf numFmtId="0" fontId="14" fillId="10" borderId="5" xfId="0" applyFont="1" applyFill="1" applyBorder="1" applyAlignment="1">
      <alignment horizontal="center" vertical="center"/>
    </xf>
    <xf numFmtId="0" fontId="14" fillId="10" borderId="5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center" vertical="center" wrapText="1"/>
    </xf>
    <xf numFmtId="0" fontId="14" fillId="9" borderId="11" xfId="0" applyFont="1" applyFill="1" applyBorder="1" applyAlignment="1">
      <alignment horizontal="center" vertical="center"/>
    </xf>
    <xf numFmtId="0" fontId="15" fillId="11" borderId="11" xfId="0" applyFont="1" applyFill="1" applyBorder="1" applyAlignment="1">
      <alignment horizontal="center" vertical="center"/>
    </xf>
    <xf numFmtId="0" fontId="15" fillId="11" borderId="12" xfId="0" applyFont="1" applyFill="1" applyBorder="1" applyAlignment="1">
      <alignment horizontal="center" vertical="center"/>
    </xf>
    <xf numFmtId="0" fontId="15" fillId="11" borderId="13" xfId="0" applyFont="1" applyFill="1" applyBorder="1" applyAlignment="1">
      <alignment horizontal="center" vertical="center"/>
    </xf>
    <xf numFmtId="0" fontId="14" fillId="10" borderId="11" xfId="0" applyFont="1" applyFill="1" applyBorder="1" applyAlignment="1">
      <alignment horizontal="center" vertical="center"/>
    </xf>
    <xf numFmtId="0" fontId="14" fillId="10" borderId="14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horizontal="center" vertical="center"/>
    </xf>
    <xf numFmtId="0" fontId="14" fillId="9" borderId="8" xfId="0" applyFont="1" applyFill="1" applyBorder="1" applyAlignment="1">
      <alignment horizontal="center" vertical="center"/>
    </xf>
    <xf numFmtId="0" fontId="14" fillId="9" borderId="15" xfId="0" applyFont="1" applyFill="1" applyBorder="1" applyAlignment="1">
      <alignment horizontal="center" vertical="center"/>
    </xf>
    <xf numFmtId="0" fontId="14" fillId="10" borderId="16" xfId="0" applyFont="1" applyFill="1" applyBorder="1" applyAlignment="1">
      <alignment horizontal="center" vertical="center"/>
    </xf>
    <xf numFmtId="0" fontId="14" fillId="9" borderId="17" xfId="0" applyFont="1" applyFill="1" applyBorder="1" applyAlignment="1">
      <alignment horizontal="center" vertical="center"/>
    </xf>
    <xf numFmtId="0" fontId="14" fillId="9" borderId="18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17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4" fillId="9" borderId="21" xfId="0" applyFont="1" applyFill="1" applyBorder="1" applyAlignment="1">
      <alignment horizontal="center" vertical="center"/>
    </xf>
    <xf numFmtId="0" fontId="14" fillId="9" borderId="22" xfId="0" applyFont="1" applyFill="1" applyBorder="1" applyAlignment="1">
      <alignment horizontal="center" vertical="center"/>
    </xf>
    <xf numFmtId="0" fontId="14" fillId="10" borderId="23" xfId="0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horizontal="center" vertical="center"/>
    </xf>
    <xf numFmtId="0" fontId="14" fillId="9" borderId="24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  <xf numFmtId="0" fontId="14" fillId="10" borderId="4" xfId="0" applyFont="1" applyFill="1" applyBorder="1" applyAlignment="1">
      <alignment horizontal="center" vertical="center"/>
    </xf>
    <xf numFmtId="0" fontId="14" fillId="9" borderId="5" xfId="0" applyFont="1" applyFill="1" applyBorder="1" applyAlignment="1">
      <alignment horizontal="center" vertical="center"/>
    </xf>
    <xf numFmtId="0" fontId="14" fillId="9" borderId="6" xfId="0" applyFont="1" applyFill="1" applyBorder="1" applyAlignment="1">
      <alignment horizontal="center" vertical="center"/>
    </xf>
    <xf numFmtId="0" fontId="14" fillId="10" borderId="7" xfId="0" applyFont="1" applyFill="1" applyBorder="1" applyAlignment="1">
      <alignment horizontal="center" vertical="center"/>
    </xf>
    <xf numFmtId="0" fontId="14" fillId="10" borderId="8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</cellXfs>
  <cellStyles count="20">
    <cellStyle name="Accent" xfId="1" xr:uid="{0E38C840-10F2-4C2D-89E9-9F73B935277D}"/>
    <cellStyle name="Accent 1" xfId="2" xr:uid="{C81A3A9F-F96C-4F39-AA9B-1974ED0CE903}"/>
    <cellStyle name="Accent 2" xfId="3" xr:uid="{634D6508-0477-4938-B597-53CAC829ECC8}"/>
    <cellStyle name="Accent 3" xfId="4" xr:uid="{E1BDD424-2D42-42C7-AD05-6A50A0F16B8B}"/>
    <cellStyle name="Bad" xfId="5" xr:uid="{62CDAA82-7444-4D58-838B-45E9A06B1018}"/>
    <cellStyle name="Error" xfId="6" xr:uid="{0A42E700-31D4-46D4-A4E3-DEA7E67EA63F}"/>
    <cellStyle name="Footnote" xfId="7" xr:uid="{C7A32EEC-C8F5-4AE5-BE91-0836248BB7A6}"/>
    <cellStyle name="Good" xfId="8" xr:uid="{79ED7E80-BCC3-488C-9B58-64C3946BF391}"/>
    <cellStyle name="Heading" xfId="9" xr:uid="{F806E06F-E006-4D98-9976-0D540475930C}"/>
    <cellStyle name="Heading 1" xfId="10" xr:uid="{0935A10E-9DE9-4FF6-9FB5-3E968C0DF2E8}"/>
    <cellStyle name="Heading 2" xfId="11" xr:uid="{BD10C42F-C40D-483B-B544-78CF150EDD5E}"/>
    <cellStyle name="Hyperlink" xfId="12" xr:uid="{A9FE59A6-B9A1-4FD6-A662-9620D59BE8ED}"/>
    <cellStyle name="Neutral" xfId="13" xr:uid="{EB348E46-D7F8-435A-875C-D06A60F22EF4}"/>
    <cellStyle name="Note" xfId="14" xr:uid="{3B8F7355-95C3-431B-A58C-430B9ED22BD5}"/>
    <cellStyle name="Result" xfId="15" xr:uid="{9DE0EDD7-E2B9-469A-B88B-AA191E5F0DBE}"/>
    <cellStyle name="Result2" xfId="16" xr:uid="{8C8651CE-903D-41D8-A73D-DD1D57A549D7}"/>
    <cellStyle name="Status" xfId="17" xr:uid="{15C5EB5C-2F03-4401-A42D-B6DAFB2B4B6A}"/>
    <cellStyle name="Text" xfId="18" xr:uid="{0A2C131B-08D2-4252-A2BD-6967B57522C3}"/>
    <cellStyle name="Warning" xfId="19" xr:uid="{888CB072-0CB3-46F1-B60C-6F1DBB16E325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79F8B-94E3-48CC-9ED6-1C7CC35F5EB5}">
  <sheetPr>
    <pageSetUpPr fitToPage="1"/>
  </sheetPr>
  <dimension ref="A1:AMJ28"/>
  <sheetViews>
    <sheetView tabSelected="1" workbookViewId="0">
      <selection sqref="A1:K1"/>
    </sheetView>
  </sheetViews>
  <sheetFormatPr defaultRowHeight="15" x14ac:dyDescent="0.25"/>
  <cols>
    <col min="1" max="1" width="13.875" style="1" customWidth="1"/>
    <col min="2" max="2" width="10" style="1" customWidth="1"/>
    <col min="3" max="8" width="8.125" style="1" customWidth="1"/>
    <col min="9" max="9" width="14.875" style="1" customWidth="1"/>
    <col min="10" max="10" width="17.375" style="1" customWidth="1"/>
    <col min="11" max="11" width="17.625" style="1" customWidth="1"/>
    <col min="12" max="1020" width="8.125" style="1" customWidth="1"/>
    <col min="1021" max="1023" width="9" style="1" customWidth="1"/>
    <col min="1024" max="1024" width="8" style="1" customWidth="1"/>
    <col min="1025" max="1025" width="9" customWidth="1"/>
  </cols>
  <sheetData>
    <row r="1" spans="1:11" ht="2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customFormat="1" ht="17.2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customFormat="1" ht="17.25" thickBot="1" x14ac:dyDescent="0.3">
      <c r="A3" s="36" t="s">
        <v>2</v>
      </c>
      <c r="B3" s="37" t="s">
        <v>3</v>
      </c>
      <c r="C3" s="37"/>
      <c r="D3" s="37"/>
      <c r="E3" s="37"/>
      <c r="F3" s="38" t="s">
        <v>4</v>
      </c>
      <c r="G3" s="38"/>
      <c r="H3" s="38"/>
      <c r="I3" s="38"/>
      <c r="J3" s="38"/>
      <c r="K3" s="38"/>
    </row>
    <row r="4" spans="1:11" customFormat="1" ht="17.25" thickBot="1" x14ac:dyDescent="0.3">
      <c r="A4" s="36"/>
      <c r="B4" s="39" t="s">
        <v>5</v>
      </c>
      <c r="C4" s="39" t="s">
        <v>6</v>
      </c>
      <c r="D4" s="40" t="s">
        <v>7</v>
      </c>
      <c r="E4" s="40"/>
      <c r="F4" s="41" t="s">
        <v>6</v>
      </c>
      <c r="G4" s="42" t="s">
        <v>7</v>
      </c>
      <c r="H4" s="42"/>
      <c r="I4" s="43" t="s">
        <v>8</v>
      </c>
      <c r="J4" s="43"/>
      <c r="K4" s="43"/>
    </row>
    <row r="5" spans="1:11" customFormat="1" ht="50.85" customHeight="1" thickBot="1" x14ac:dyDescent="0.3">
      <c r="A5" s="36"/>
      <c r="B5" s="39"/>
      <c r="C5" s="39"/>
      <c r="D5" s="4" t="s">
        <v>9</v>
      </c>
      <c r="E5" s="8" t="s">
        <v>10</v>
      </c>
      <c r="F5" s="41"/>
      <c r="G5" s="9" t="s">
        <v>9</v>
      </c>
      <c r="H5" s="9" t="s">
        <v>10</v>
      </c>
      <c r="I5" s="9" t="s">
        <v>11</v>
      </c>
      <c r="J5" s="10" t="s">
        <v>12</v>
      </c>
      <c r="K5" s="11" t="s">
        <v>13</v>
      </c>
    </row>
    <row r="6" spans="1:11" customFormat="1" ht="23.25" customHeight="1" thickBot="1" x14ac:dyDescent="0.3">
      <c r="A6" s="44" t="s">
        <v>14</v>
      </c>
      <c r="B6" s="12" t="s">
        <v>15</v>
      </c>
      <c r="C6" s="13">
        <v>36</v>
      </c>
      <c r="D6" s="12">
        <v>0</v>
      </c>
      <c r="E6" s="14">
        <v>36</v>
      </c>
      <c r="F6" s="15">
        <v>34</v>
      </c>
      <c r="G6" s="16">
        <v>16</v>
      </c>
      <c r="H6" s="16">
        <v>18</v>
      </c>
      <c r="I6" s="16">
        <v>21</v>
      </c>
      <c r="J6" s="16">
        <v>13</v>
      </c>
      <c r="K6" s="17">
        <v>0</v>
      </c>
    </row>
    <row r="7" spans="1:11" customFormat="1" ht="23.25" customHeight="1" thickBot="1" x14ac:dyDescent="0.3">
      <c r="A7" s="44"/>
      <c r="B7" s="4" t="s">
        <v>16</v>
      </c>
      <c r="C7" s="4">
        <v>2</v>
      </c>
      <c r="D7" s="4">
        <v>0</v>
      </c>
      <c r="E7" s="8">
        <v>2</v>
      </c>
      <c r="F7" s="5">
        <v>2</v>
      </c>
      <c r="G7" s="9">
        <v>1</v>
      </c>
      <c r="H7" s="9">
        <v>1</v>
      </c>
      <c r="I7" s="9">
        <v>1</v>
      </c>
      <c r="J7" s="9">
        <v>1</v>
      </c>
      <c r="K7" s="18">
        <v>0</v>
      </c>
    </row>
    <row r="8" spans="1:11" customFormat="1" ht="23.25" customHeight="1" thickBot="1" x14ac:dyDescent="0.3">
      <c r="A8" s="44" t="s">
        <v>17</v>
      </c>
      <c r="B8" s="12" t="s">
        <v>15</v>
      </c>
      <c r="C8" s="12">
        <v>36</v>
      </c>
      <c r="D8" s="12">
        <v>0</v>
      </c>
      <c r="E8" s="19">
        <v>36</v>
      </c>
      <c r="F8" s="20">
        <v>37</v>
      </c>
      <c r="G8" s="16">
        <v>22</v>
      </c>
      <c r="H8" s="16">
        <v>15</v>
      </c>
      <c r="I8" s="16">
        <v>32</v>
      </c>
      <c r="J8" s="16">
        <v>5</v>
      </c>
      <c r="K8" s="17">
        <v>0</v>
      </c>
    </row>
    <row r="9" spans="1:11" customFormat="1" ht="23.25" customHeight="1" thickBot="1" x14ac:dyDescent="0.3">
      <c r="A9" s="44"/>
      <c r="B9" s="21" t="s">
        <v>16</v>
      </c>
      <c r="C9" s="21">
        <v>4</v>
      </c>
      <c r="D9" s="21">
        <v>0</v>
      </c>
      <c r="E9" s="22">
        <v>4</v>
      </c>
      <c r="F9" s="23">
        <v>3</v>
      </c>
      <c r="G9" s="6">
        <v>0</v>
      </c>
      <c r="H9" s="6">
        <v>3</v>
      </c>
      <c r="I9" s="6">
        <v>3</v>
      </c>
      <c r="J9" s="6">
        <v>0</v>
      </c>
      <c r="K9" s="7">
        <v>0</v>
      </c>
    </row>
    <row r="10" spans="1:11" customFormat="1" ht="23.25" customHeight="1" thickBot="1" x14ac:dyDescent="0.3">
      <c r="A10" s="44"/>
      <c r="B10" s="24" t="s">
        <v>18</v>
      </c>
      <c r="C10" s="24">
        <v>3</v>
      </c>
      <c r="D10" s="24">
        <v>0</v>
      </c>
      <c r="E10" s="25">
        <v>3</v>
      </c>
      <c r="F10" s="26">
        <v>3</v>
      </c>
      <c r="G10" s="27">
        <v>1</v>
      </c>
      <c r="H10" s="27">
        <v>2</v>
      </c>
      <c r="I10" s="27">
        <v>3</v>
      </c>
      <c r="J10" s="27">
        <v>0</v>
      </c>
      <c r="K10" s="28">
        <v>0</v>
      </c>
    </row>
    <row r="11" spans="1:11" customFormat="1" ht="23.25" customHeight="1" thickBot="1" x14ac:dyDescent="0.3">
      <c r="A11" s="44" t="s">
        <v>19</v>
      </c>
      <c r="B11" s="29" t="s">
        <v>15</v>
      </c>
      <c r="C11" s="29">
        <v>50</v>
      </c>
      <c r="D11" s="29">
        <v>0</v>
      </c>
      <c r="E11" s="30">
        <v>50</v>
      </c>
      <c r="F11" s="31">
        <f>SUM(I11:K11)</f>
        <v>52</v>
      </c>
      <c r="G11" s="32">
        <v>27</v>
      </c>
      <c r="H11" s="32">
        <v>25</v>
      </c>
      <c r="I11" s="32">
        <v>44</v>
      </c>
      <c r="J11" s="32">
        <v>8</v>
      </c>
      <c r="K11" s="33">
        <v>0</v>
      </c>
    </row>
    <row r="12" spans="1:11" customFormat="1" ht="23.25" customHeight="1" thickBot="1" x14ac:dyDescent="0.3">
      <c r="A12" s="44"/>
      <c r="B12" s="21" t="s">
        <v>16</v>
      </c>
      <c r="C12" s="21">
        <v>13</v>
      </c>
      <c r="D12" s="21">
        <v>1</v>
      </c>
      <c r="E12" s="22">
        <v>12</v>
      </c>
      <c r="F12" s="23">
        <f>SUM(I12:K12)</f>
        <v>13</v>
      </c>
      <c r="G12" s="6">
        <v>5</v>
      </c>
      <c r="H12" s="6">
        <v>8</v>
      </c>
      <c r="I12" s="6">
        <v>12</v>
      </c>
      <c r="J12" s="6">
        <v>1</v>
      </c>
      <c r="K12" s="7">
        <v>0</v>
      </c>
    </row>
    <row r="13" spans="1:11" customFormat="1" ht="23.25" customHeight="1" thickBot="1" x14ac:dyDescent="0.3">
      <c r="A13" s="44"/>
      <c r="B13" s="21" t="s">
        <v>18</v>
      </c>
      <c r="C13" s="21">
        <v>1</v>
      </c>
      <c r="D13" s="21">
        <v>0</v>
      </c>
      <c r="E13" s="22">
        <v>1</v>
      </c>
      <c r="F13" s="23">
        <f>SUM(I13:K13)</f>
        <v>1</v>
      </c>
      <c r="G13" s="6">
        <v>0</v>
      </c>
      <c r="H13" s="6">
        <v>1</v>
      </c>
      <c r="I13" s="6">
        <v>0</v>
      </c>
      <c r="J13" s="6">
        <v>1</v>
      </c>
      <c r="K13" s="7">
        <v>0</v>
      </c>
    </row>
    <row r="14" spans="1:11" customFormat="1" ht="23.25" customHeight="1" thickBot="1" x14ac:dyDescent="0.3">
      <c r="A14" s="44"/>
      <c r="B14" s="4" t="s">
        <v>20</v>
      </c>
      <c r="C14" s="4">
        <v>1</v>
      </c>
      <c r="D14" s="4">
        <v>0</v>
      </c>
      <c r="E14" s="8">
        <v>1</v>
      </c>
      <c r="F14" s="5">
        <f>SUM(I14:K14)</f>
        <v>1</v>
      </c>
      <c r="G14" s="9">
        <v>1</v>
      </c>
      <c r="H14" s="9">
        <v>0</v>
      </c>
      <c r="I14" s="9">
        <v>1</v>
      </c>
      <c r="J14" s="9">
        <v>0</v>
      </c>
      <c r="K14" s="18">
        <v>0</v>
      </c>
    </row>
    <row r="15" spans="1:11" customFormat="1" ht="23.25" customHeight="1" thickBot="1" x14ac:dyDescent="0.3">
      <c r="A15" s="44" t="s">
        <v>21</v>
      </c>
      <c r="B15" s="29" t="s">
        <v>15</v>
      </c>
      <c r="C15" s="29">
        <v>62</v>
      </c>
      <c r="D15" s="29">
        <v>0</v>
      </c>
      <c r="E15" s="30">
        <v>62</v>
      </c>
      <c r="F15" s="31">
        <v>71</v>
      </c>
      <c r="G15" s="32">
        <v>39</v>
      </c>
      <c r="H15" s="32">
        <v>32</v>
      </c>
      <c r="I15" s="32">
        <v>50</v>
      </c>
      <c r="J15" s="32">
        <v>21</v>
      </c>
      <c r="K15" s="33">
        <v>0</v>
      </c>
    </row>
    <row r="16" spans="1:11" customFormat="1" ht="23.25" customHeight="1" thickBot="1" x14ac:dyDescent="0.3">
      <c r="A16" s="44"/>
      <c r="B16" s="21" t="s">
        <v>16</v>
      </c>
      <c r="C16" s="21">
        <v>14</v>
      </c>
      <c r="D16" s="21">
        <v>0</v>
      </c>
      <c r="E16" s="22">
        <v>14</v>
      </c>
      <c r="F16" s="23">
        <v>15</v>
      </c>
      <c r="G16" s="6">
        <v>7</v>
      </c>
      <c r="H16" s="6">
        <v>8</v>
      </c>
      <c r="I16" s="6">
        <v>14</v>
      </c>
      <c r="J16" s="6">
        <v>1</v>
      </c>
      <c r="K16" s="7">
        <v>0</v>
      </c>
    </row>
    <row r="17" spans="1:11" customFormat="1" ht="23.25" customHeight="1" thickBot="1" x14ac:dyDescent="0.3">
      <c r="A17" s="44"/>
      <c r="B17" s="21" t="s">
        <v>18</v>
      </c>
      <c r="C17" s="21">
        <v>5</v>
      </c>
      <c r="D17" s="21">
        <v>0</v>
      </c>
      <c r="E17" s="22">
        <v>5</v>
      </c>
      <c r="F17" s="23">
        <v>4</v>
      </c>
      <c r="G17" s="6">
        <v>2</v>
      </c>
      <c r="H17" s="6">
        <v>2</v>
      </c>
      <c r="I17" s="6">
        <v>3</v>
      </c>
      <c r="J17" s="6">
        <v>1</v>
      </c>
      <c r="K17" s="7">
        <v>0</v>
      </c>
    </row>
    <row r="18" spans="1:11" customFormat="1" ht="23.25" customHeight="1" thickBot="1" x14ac:dyDescent="0.3">
      <c r="A18" s="44"/>
      <c r="B18" s="4" t="s">
        <v>20</v>
      </c>
      <c r="C18" s="4">
        <v>1</v>
      </c>
      <c r="D18" s="4">
        <v>0</v>
      </c>
      <c r="E18" s="8">
        <v>1</v>
      </c>
      <c r="F18" s="5">
        <v>1</v>
      </c>
      <c r="G18" s="9">
        <v>1</v>
      </c>
      <c r="H18" s="9">
        <v>0</v>
      </c>
      <c r="I18" s="9">
        <v>1</v>
      </c>
      <c r="J18" s="9">
        <v>0</v>
      </c>
      <c r="K18" s="18">
        <v>0</v>
      </c>
    </row>
    <row r="19" spans="1:11" customFormat="1" ht="23.25" customHeight="1" thickBot="1" x14ac:dyDescent="0.3">
      <c r="A19" s="44" t="s">
        <v>22</v>
      </c>
      <c r="B19" s="29" t="s">
        <v>15</v>
      </c>
      <c r="C19" s="29">
        <f>D19+E19</f>
        <v>99</v>
      </c>
      <c r="D19" s="29">
        <v>0</v>
      </c>
      <c r="E19" s="30">
        <v>99</v>
      </c>
      <c r="F19" s="31">
        <f t="shared" ref="F19:F26" si="0">G19+H19</f>
        <v>97</v>
      </c>
      <c r="G19" s="32">
        <v>51</v>
      </c>
      <c r="H19" s="32">
        <v>46</v>
      </c>
      <c r="I19" s="32">
        <v>73</v>
      </c>
      <c r="J19" s="32">
        <v>23</v>
      </c>
      <c r="K19" s="33">
        <v>1</v>
      </c>
    </row>
    <row r="20" spans="1:11" customFormat="1" ht="23.25" customHeight="1" thickBot="1" x14ac:dyDescent="0.3">
      <c r="A20" s="44"/>
      <c r="B20" s="21" t="s">
        <v>16</v>
      </c>
      <c r="C20" s="29">
        <v>22</v>
      </c>
      <c r="D20" s="29">
        <v>0</v>
      </c>
      <c r="E20" s="22">
        <v>22</v>
      </c>
      <c r="F20" s="31">
        <f t="shared" si="0"/>
        <v>16</v>
      </c>
      <c r="G20" s="6">
        <v>9</v>
      </c>
      <c r="H20" s="6">
        <v>7</v>
      </c>
      <c r="I20" s="6">
        <v>12</v>
      </c>
      <c r="J20" s="6">
        <v>4</v>
      </c>
      <c r="K20" s="7">
        <v>0</v>
      </c>
    </row>
    <row r="21" spans="1:11" customFormat="1" ht="23.25" customHeight="1" thickBot="1" x14ac:dyDescent="0.3">
      <c r="A21" s="44"/>
      <c r="B21" s="21" t="s">
        <v>18</v>
      </c>
      <c r="C21" s="29">
        <f t="shared" ref="C21:C26" si="1">D21+E21</f>
        <v>2</v>
      </c>
      <c r="D21" s="29">
        <v>0</v>
      </c>
      <c r="E21" s="22">
        <v>2</v>
      </c>
      <c r="F21" s="31">
        <f t="shared" si="0"/>
        <v>2</v>
      </c>
      <c r="G21" s="6">
        <v>1</v>
      </c>
      <c r="H21" s="6">
        <v>1</v>
      </c>
      <c r="I21" s="6">
        <v>2</v>
      </c>
      <c r="J21" s="6">
        <v>0</v>
      </c>
      <c r="K21" s="7">
        <v>0</v>
      </c>
    </row>
    <row r="22" spans="1:11" customFormat="1" ht="23.25" customHeight="1" thickBot="1" x14ac:dyDescent="0.3">
      <c r="A22" s="44"/>
      <c r="B22" s="4" t="s">
        <v>20</v>
      </c>
      <c r="C22" s="29">
        <f t="shared" si="1"/>
        <v>1</v>
      </c>
      <c r="D22" s="29">
        <v>0</v>
      </c>
      <c r="E22" s="8">
        <v>1</v>
      </c>
      <c r="F22" s="31">
        <f t="shared" si="0"/>
        <v>0</v>
      </c>
      <c r="G22" s="9">
        <v>0</v>
      </c>
      <c r="H22" s="9">
        <v>0</v>
      </c>
      <c r="I22" s="9">
        <v>0</v>
      </c>
      <c r="J22" s="9">
        <v>0</v>
      </c>
      <c r="K22" s="18">
        <v>0</v>
      </c>
    </row>
    <row r="23" spans="1:11" customFormat="1" ht="23.25" customHeight="1" thickBot="1" x14ac:dyDescent="0.3">
      <c r="A23" s="44" t="s">
        <v>23</v>
      </c>
      <c r="B23" s="29" t="s">
        <v>15</v>
      </c>
      <c r="C23" s="29">
        <f t="shared" si="1"/>
        <v>117</v>
      </c>
      <c r="D23" s="29">
        <v>0</v>
      </c>
      <c r="E23" s="30">
        <f>56+2+1+1+1+1+1+1+1+1+1+2+1+1+1+2+3+1+1+1+1+2+1+1+1+2+1+1+1+1+1+1+1+1+1+1+1+1+1+1+1+1+1+1+1+1+1+1+1+1+1+1+1+1+1</f>
        <v>117</v>
      </c>
      <c r="F23" s="31">
        <f t="shared" si="0"/>
        <v>112</v>
      </c>
      <c r="G23" s="32">
        <f>33+1+1+1+1+1+1+1+4+1+1+2+1+2+1+1+1+1+1+1+1+1+1+1+1+1+1+1</f>
        <v>65</v>
      </c>
      <c r="H23" s="32">
        <f>20+1+1+1+1+2+1+3+1+2+1+1+1+1+1+1+1+1+1+1+1+1+1+1</f>
        <v>47</v>
      </c>
      <c r="I23" s="32">
        <f>37+1+1+1+1+1+1+1+1+1+1+1+1+1+1+1+1+1+1+1+1+1+1+1+1+1+1+1+1+1+1+1+1+1+1</f>
        <v>71</v>
      </c>
      <c r="J23" s="32">
        <f>16+2+1+1+1+1+1+1+3+1+1+1+1+1+1+1+1+1+1+1</f>
        <v>38</v>
      </c>
      <c r="K23" s="33">
        <v>3</v>
      </c>
    </row>
    <row r="24" spans="1:11" customFormat="1" ht="23.25" customHeight="1" thickBot="1" x14ac:dyDescent="0.3">
      <c r="A24" s="44"/>
      <c r="B24" s="21" t="s">
        <v>16</v>
      </c>
      <c r="C24" s="21">
        <f t="shared" si="1"/>
        <v>20</v>
      </c>
      <c r="D24" s="21">
        <v>0</v>
      </c>
      <c r="E24" s="22">
        <f>11+1+1+1+1+1+1+1+1+1</f>
        <v>20</v>
      </c>
      <c r="F24" s="23">
        <f t="shared" si="0"/>
        <v>10</v>
      </c>
      <c r="G24" s="6">
        <f>2+1+1+1+1</f>
        <v>6</v>
      </c>
      <c r="H24" s="6">
        <v>4</v>
      </c>
      <c r="I24" s="6">
        <f>4+1+1+1</f>
        <v>7</v>
      </c>
      <c r="J24" s="6">
        <f>2+1</f>
        <v>3</v>
      </c>
      <c r="K24" s="7">
        <v>0</v>
      </c>
    </row>
    <row r="25" spans="1:11" customFormat="1" ht="23.25" customHeight="1" thickBot="1" x14ac:dyDescent="0.3">
      <c r="A25" s="44"/>
      <c r="B25" s="21" t="s">
        <v>18</v>
      </c>
      <c r="C25" s="21">
        <f t="shared" si="1"/>
        <v>3</v>
      </c>
      <c r="D25" s="21">
        <v>0</v>
      </c>
      <c r="E25" s="22">
        <f>1+1+1</f>
        <v>3</v>
      </c>
      <c r="F25" s="23">
        <f t="shared" si="0"/>
        <v>3</v>
      </c>
      <c r="G25" s="6">
        <f>1+1</f>
        <v>2</v>
      </c>
      <c r="H25" s="6">
        <v>1</v>
      </c>
      <c r="I25" s="6">
        <f>1+1</f>
        <v>2</v>
      </c>
      <c r="J25" s="6">
        <v>1</v>
      </c>
      <c r="K25" s="7">
        <v>0</v>
      </c>
    </row>
    <row r="26" spans="1:11" customFormat="1" ht="23.25" customHeight="1" thickBot="1" x14ac:dyDescent="0.3">
      <c r="A26" s="44"/>
      <c r="B26" s="4" t="s">
        <v>20</v>
      </c>
      <c r="C26" s="4">
        <f t="shared" si="1"/>
        <v>0</v>
      </c>
      <c r="D26" s="4">
        <v>0</v>
      </c>
      <c r="E26" s="8">
        <v>0</v>
      </c>
      <c r="F26" s="5">
        <f t="shared" si="0"/>
        <v>0</v>
      </c>
      <c r="G26" s="9">
        <v>0</v>
      </c>
      <c r="H26" s="9">
        <v>0</v>
      </c>
      <c r="I26" s="9">
        <v>0</v>
      </c>
      <c r="J26" s="9">
        <v>0</v>
      </c>
      <c r="K26" s="18">
        <v>0</v>
      </c>
    </row>
    <row r="27" spans="1:11" customFormat="1" ht="24.75" customHeight="1" thickBot="1" x14ac:dyDescent="0.3">
      <c r="A27" s="36" t="s">
        <v>24</v>
      </c>
      <c r="B27" s="36"/>
      <c r="C27" s="34">
        <f t="shared" ref="C27:K27" si="2">SUM(C6:C26)</f>
        <v>492</v>
      </c>
      <c r="D27" s="34">
        <f t="shared" si="2"/>
        <v>1</v>
      </c>
      <c r="E27" s="34">
        <f t="shared" si="2"/>
        <v>491</v>
      </c>
      <c r="F27" s="34">
        <f t="shared" si="2"/>
        <v>477</v>
      </c>
      <c r="G27" s="34">
        <f t="shared" si="2"/>
        <v>256</v>
      </c>
      <c r="H27" s="34">
        <f t="shared" si="2"/>
        <v>221</v>
      </c>
      <c r="I27" s="34">
        <f t="shared" si="2"/>
        <v>352</v>
      </c>
      <c r="J27" s="34">
        <f t="shared" si="2"/>
        <v>121</v>
      </c>
      <c r="K27" s="34">
        <f t="shared" si="2"/>
        <v>4</v>
      </c>
    </row>
    <row r="28" spans="1:11" customFormat="1" ht="16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17">
    <mergeCell ref="A27:B27"/>
    <mergeCell ref="A6:A7"/>
    <mergeCell ref="A8:A10"/>
    <mergeCell ref="A11:A14"/>
    <mergeCell ref="A15:A18"/>
    <mergeCell ref="A19:A22"/>
    <mergeCell ref="A23:A26"/>
    <mergeCell ref="A1:K1"/>
    <mergeCell ref="A3:A5"/>
    <mergeCell ref="B3:E3"/>
    <mergeCell ref="F3:K3"/>
    <mergeCell ref="B4:B5"/>
    <mergeCell ref="C4:C5"/>
    <mergeCell ref="D4:E4"/>
    <mergeCell ref="F4:F5"/>
    <mergeCell ref="G4:H4"/>
    <mergeCell ref="I4:K4"/>
  </mergeCells>
  <phoneticPr fontId="16" type="noConversion"/>
  <printOptions horizontalCentered="1"/>
  <pageMargins left="0.25" right="0.25" top="0.75" bottom="0.75" header="0.30000000000000004" footer="0.30000000000000004"/>
  <pageSetup paperSize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文紀詠</cp:lastModifiedBy>
  <cp:revision>2</cp:revision>
  <cp:lastPrinted>2026-09-02T07:41:41Z</cp:lastPrinted>
  <dcterms:created xsi:type="dcterms:W3CDTF">2020-09-28T09:55:08Z</dcterms:created>
  <dcterms:modified xsi:type="dcterms:W3CDTF">2026-10-29T01:30:32Z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