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14_113保護專線兒少保護案件通報數\"/>
    </mc:Choice>
  </mc:AlternateContent>
  <xr:revisionPtr revIDLastSave="0" documentId="8_{7D7D5378-3FB2-400F-A6FB-B30220B4CF6A}" xr6:coauthVersionLast="47" xr6:coauthVersionMax="47" xr10:uidLastSave="{00000000-0000-0000-0000-000000000000}"/>
  <bookViews>
    <workbookView xWindow="-120" yWindow="-120" windowWidth="29040" windowHeight="15720"/>
  </bookViews>
  <sheets>
    <sheet name="通報數量" sheetId="1" r:id="rId1"/>
    <sheet name="來電者分析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E31" i="2"/>
  <c r="C31" i="2"/>
  <c r="F30" i="2"/>
  <c r="C30" i="2" s="1"/>
  <c r="E30" i="2"/>
  <c r="F29" i="2"/>
  <c r="C29" i="2" s="1"/>
  <c r="E29" i="2"/>
  <c r="F28" i="2"/>
  <c r="E28" i="2"/>
  <c r="C28" i="2"/>
  <c r="F27" i="2"/>
  <c r="E27" i="2"/>
  <c r="C27" i="2"/>
  <c r="F26" i="2"/>
  <c r="E26" i="2"/>
  <c r="C26" i="2"/>
  <c r="I22" i="2"/>
  <c r="I21" i="2"/>
  <c r="D32" i="2" s="1"/>
  <c r="I20" i="2"/>
  <c r="I19" i="2"/>
  <c r="I18" i="2"/>
  <c r="R11" i="2"/>
  <c r="R10" i="2"/>
  <c r="B32" i="2" s="1"/>
  <c r="R9" i="2"/>
  <c r="R8" i="2"/>
  <c r="R7" i="2"/>
  <c r="G30" i="1"/>
  <c r="J29" i="1"/>
  <c r="G28" i="1"/>
  <c r="F28" i="1"/>
  <c r="F30" i="1" s="1"/>
  <c r="E28" i="1"/>
  <c r="E30" i="1" s="1"/>
  <c r="D28" i="1"/>
  <c r="D30" i="1" s="1"/>
  <c r="C28" i="1"/>
  <c r="C30" i="1" s="1"/>
  <c r="B28" i="1"/>
  <c r="B30" i="1" s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F32" i="2" l="1"/>
  <c r="C32" i="2" s="1"/>
  <c r="E32" i="2"/>
  <c r="J28" i="1"/>
  <c r="J30" i="1" s="1"/>
</calcChain>
</file>

<file path=xl/sharedStrings.xml><?xml version="1.0" encoding="utf-8"?>
<sst xmlns="http://schemas.openxmlformats.org/spreadsheetml/2006/main" count="74" uniqueCount="64">
  <si>
    <t>一一三保護專線通報兒少保護案件分析表</t>
  </si>
  <si>
    <t>資料日期：2016/1/1～2023/12/31</t>
  </si>
  <si>
    <t>單位：件數</t>
  </si>
  <si>
    <t>通報縣市</t>
  </si>
  <si>
    <t>通報年度</t>
  </si>
  <si>
    <t>合計</t>
  </si>
  <si>
    <t>新北市</t>
  </si>
  <si>
    <t>台北市</t>
  </si>
  <si>
    <t>桃園市</t>
  </si>
  <si>
    <t>台中市</t>
  </si>
  <si>
    <t>台南市</t>
  </si>
  <si>
    <t>高雄市</t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</si>
  <si>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</si>
  <si>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</si>
  <si>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</si>
  <si>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</si>
  <si>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</si>
  <si>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</si>
  <si>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</si>
  <si>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嘉義縣</t>
  </si>
  <si>
    <t>嘉義市</t>
  </si>
  <si>
    <t>屏東縣</t>
  </si>
  <si>
    <t>宜蘭縣</t>
  </si>
  <si>
    <t>花蓮縣</t>
  </si>
  <si>
    <t>台東縣</t>
  </si>
  <si>
    <t>澎湖縣</t>
  </si>
  <si>
    <t>金門縣</t>
  </si>
  <si>
    <t>連江縣</t>
  </si>
  <si>
    <t>兒少案件總數</t>
  </si>
  <si>
    <t>通報總數</t>
  </si>
  <si>
    <t>兒少保護通報佔比</t>
  </si>
  <si>
    <t>通報來源</t>
  </si>
  <si>
    <t>非責任通報人</t>
  </si>
  <si>
    <t>年度</t>
  </si>
  <si>
    <t>本人</t>
  </si>
  <si>
    <t>(養/繼)父</t>
  </si>
  <si>
    <t>(養/繼)母</t>
  </si>
  <si>
    <t>(前)配偶</t>
  </si>
  <si>
    <t>(養/繼)子女</t>
  </si>
  <si>
    <t>手足</t>
  </si>
  <si>
    <t>其他親屬</t>
  </si>
  <si>
    <t>媒體</t>
  </si>
  <si>
    <t>民眾</t>
  </si>
  <si>
    <t>同事</t>
  </si>
  <si>
    <t>鄰居</t>
  </si>
  <si>
    <t>寄養家庭</t>
  </si>
  <si>
    <t>其他</t>
  </si>
  <si>
    <t>不詳</t>
  </si>
  <si>
    <t>系統改版因素，僅能呈現民眾身分，查無詳盡具體身分</t>
  </si>
  <si>
    <t>責任通報人</t>
  </si>
  <si>
    <t>警政單位</t>
  </si>
  <si>
    <t>司法單位</t>
  </si>
  <si>
    <t>教育單位</t>
  </si>
  <si>
    <t>勞政單位</t>
  </si>
  <si>
    <t>其他單位</t>
  </si>
  <si>
    <t>系統改版因素，僅能呈現責任通報人身分，查無詳盡具體身分</t>
  </si>
  <si>
    <t>合計人數</t>
  </si>
  <si>
    <t>人數</t>
  </si>
  <si>
    <t>比例</t>
  </si>
  <si>
    <r>
      <t>朋友</t>
    </r>
    <r>
      <rPr>
        <sz val="14"/>
        <rFont val="新細明體"/>
        <family val="1"/>
        <charset val="136"/>
      </rPr>
      <t>/</t>
    </r>
    <r>
      <rPr>
        <sz val="14"/>
        <rFont val="標楷體"/>
        <family val="4"/>
        <charset val="136"/>
      </rPr>
      <t>同學</t>
    </r>
  </si>
  <si>
    <r>
      <t>保姆</t>
    </r>
    <r>
      <rPr>
        <sz val="14"/>
        <rFont val="新細明體"/>
        <family val="1"/>
        <charset val="136"/>
      </rPr>
      <t>/</t>
    </r>
    <r>
      <rPr>
        <sz val="14"/>
        <rFont val="標楷體"/>
        <family val="4"/>
        <charset val="136"/>
      </rPr>
      <t>照顧者</t>
    </r>
  </si>
  <si>
    <r>
      <t>醫院</t>
    </r>
    <r>
      <rPr>
        <sz val="14"/>
        <rFont val="新細明體"/>
        <family val="1"/>
        <charset val="136"/>
      </rPr>
      <t>/</t>
    </r>
    <r>
      <rPr>
        <sz val="14"/>
        <rFont val="標楷體"/>
        <family val="4"/>
        <charset val="136"/>
      </rPr>
      <t>診所</t>
    </r>
  </si>
  <si>
    <r>
      <t>社政單位</t>
    </r>
    <r>
      <rPr>
        <sz val="14"/>
        <rFont val="新細明體"/>
        <family val="1"/>
        <charset val="136"/>
      </rPr>
      <t xml:space="preserve">/
</t>
    </r>
    <r>
      <rPr>
        <sz val="14"/>
        <rFont val="標楷體"/>
        <family val="4"/>
        <charset val="136"/>
      </rPr>
      <t>社福機構</t>
    </r>
  </si>
  <si>
    <t>113保護專線通報兒少保護案件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</si>
</sst>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&quot;#,##0.00&quot; &quot;;&quot;-&quot;#,##0.00&quot; &quot;;&quot;-&quot;00&quot; &quot;;&quot; &quot;@&quot; &quot;"/>
    <numFmt numFmtId="177" formatCode="#,##0&quot; &quot;;[Red]&quot;(&quot;#,##0&quot;)&quot;"/>
    <numFmt numFmtId="178" formatCode="0.0%"/>
    <numFmt numFmtId="179" formatCode="yy/m/d&quot; &quot;hh&quot;:&quot;mm"/>
    <numFmt numFmtId="180" formatCode="&quot; &quot;0&quot; &quot;;&quot;-&quot;0&quot; &quot;;&quot;-&quot;00&quot; &quot;;&quot; &quot;@&quot; &quot;"/>
  </numFmts>
  <fonts count="3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A7D00"/>
      <name val="新細明體"/>
      <family val="1"/>
      <charset val="136"/>
    </font>
    <font>
      <sz val="12"/>
      <color rgb="FFFFFFF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9C0006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u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4"/>
      <name val="新細明體"/>
      <family val="1"/>
      <charset val="136"/>
    </font>
  </fonts>
  <fills count="18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70AD47"/>
        <bgColor rgb="FF70AD47"/>
      </patternFill>
    </fill>
    <fill>
      <patternFill patternType="solid">
        <fgColor rgb="FFFFC7CE"/>
        <bgColor rgb="FFFFC7CE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9FCB4"/>
        <bgColor rgb="FFC9FCB4"/>
      </patternFill>
    </fill>
    <fill>
      <patternFill patternType="solid">
        <fgColor rgb="FFCCFF99"/>
        <bgColor rgb="FFCCFF99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FF80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1">
    <xf numFmtId="0" fontId="0" fillId="0" borderId="0">
      <alignment vertical="center"/>
    </xf>
    <xf numFmtId="176" fontId="1" fillId="0" borderId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0" borderId="2" applyNumberFormat="0" applyProtection="0">
      <alignment vertical="center"/>
    </xf>
    <xf numFmtId="0" fontId="4" fillId="2" borderId="0" applyNumberFormat="0" applyBorder="0" applyProtection="0">
      <alignment vertical="center"/>
    </xf>
    <xf numFmtId="0" fontId="5" fillId="3" borderId="1" applyNumberFormat="0" applyProtection="0">
      <alignment vertical="center"/>
    </xf>
    <xf numFmtId="0" fontId="6" fillId="4" borderId="1" applyNumberFormat="0" applyProtection="0">
      <alignment vertical="center"/>
    </xf>
    <xf numFmtId="0" fontId="3" fillId="0" borderId="2" applyNumberFormat="0" applyProtection="0">
      <alignment vertical="center"/>
    </xf>
    <xf numFmtId="0" fontId="4" fillId="5" borderId="0" applyNumberFormat="0" applyBorder="0" applyProtection="0">
      <alignment vertical="center"/>
    </xf>
    <xf numFmtId="0" fontId="1" fillId="0" borderId="0" applyNumberFormat="0" applyFont="0" applyBorder="0" applyProtection="0"/>
    <xf numFmtId="176" fontId="1" fillId="0" borderId="0" applyFont="0" applyBorder="0" applyProtection="0">
      <alignment vertical="center"/>
    </xf>
    <xf numFmtId="0" fontId="7" fillId="6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7" borderId="0" applyNumberFormat="0" applyBorder="0" applyProtection="0">
      <alignment vertical="center"/>
    </xf>
    <xf numFmtId="0" fontId="9" fillId="8" borderId="0" applyNumberFormat="0" applyBorder="0" applyProtection="0">
      <alignment vertical="center"/>
    </xf>
    <xf numFmtId="0" fontId="8" fillId="9" borderId="0" applyNumberFormat="0" applyBorder="0" applyProtection="0">
      <alignment vertical="center"/>
    </xf>
    <xf numFmtId="0" fontId="10" fillId="10" borderId="0" applyNumberForma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3" fillId="12" borderId="0" applyNumberFormat="0" applyBorder="0" applyProtection="0">
      <alignment vertical="center"/>
    </xf>
    <xf numFmtId="0" fontId="14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7" fillId="13" borderId="0" applyNumberFormat="0" applyBorder="0" applyProtection="0">
      <alignment vertical="center"/>
    </xf>
    <xf numFmtId="0" fontId="18" fillId="13" borderId="3" applyNumberFormat="0" applyProtection="0">
      <alignment vertical="center"/>
    </xf>
    <xf numFmtId="0" fontId="1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</cellStyleXfs>
  <cellXfs count="36">
    <xf numFmtId="0" fontId="0" fillId="0" borderId="0" xfId="0">
      <alignment vertical="center"/>
    </xf>
    <xf numFmtId="0" fontId="21" fillId="0" borderId="0" xfId="0" applyFont="1" applyAlignment="1">
      <alignment horizontal="right"/>
    </xf>
    <xf numFmtId="179" fontId="21" fillId="0" borderId="0" xfId="0" applyNumberFormat="1" applyFont="1" applyAlignment="1">
      <alignment horizontal="right"/>
    </xf>
    <xf numFmtId="179" fontId="22" fillId="0" borderId="0" xfId="0" applyNumberFormat="1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 wrapText="1"/>
    </xf>
    <xf numFmtId="0" fontId="26" fillId="15" borderId="4" xfId="0" applyFont="1" applyFill="1" applyBorder="1" applyAlignment="1">
      <alignment horizontal="center" vertical="center" wrapText="1"/>
    </xf>
    <xf numFmtId="0" fontId="26" fillId="14" borderId="4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/>
    </xf>
    <xf numFmtId="177" fontId="27" fillId="16" borderId="4" xfId="0" applyNumberFormat="1" applyFont="1" applyFill="1" applyBorder="1" applyAlignment="1">
      <alignment horizontal="center"/>
    </xf>
    <xf numFmtId="177" fontId="27" fillId="16" borderId="4" xfId="1" applyNumberFormat="1" applyFont="1" applyFill="1" applyBorder="1" applyAlignment="1">
      <alignment horizontal="center" vertical="center"/>
    </xf>
    <xf numFmtId="177" fontId="27" fillId="16" borderId="4" xfId="11" applyNumberFormat="1" applyFont="1" applyFill="1" applyBorder="1" applyAlignment="1">
      <alignment horizontal="center" vertical="center"/>
    </xf>
    <xf numFmtId="177" fontId="27" fillId="0" borderId="4" xfId="0" applyNumberFormat="1" applyFont="1" applyBorder="1" applyAlignment="1">
      <alignment horizontal="center" vertical="center"/>
    </xf>
    <xf numFmtId="0" fontId="27" fillId="14" borderId="4" xfId="12" applyFont="1" applyFill="1" applyBorder="1" applyAlignment="1">
      <alignment horizontal="center" vertical="center"/>
    </xf>
    <xf numFmtId="0" fontId="27" fillId="14" borderId="4" xfId="0" applyFont="1" applyFill="1" applyBorder="1" applyAlignment="1">
      <alignment horizontal="center" wrapText="1"/>
    </xf>
    <xf numFmtId="178" fontId="27" fillId="0" borderId="4" xfId="0" applyNumberFormat="1" applyFont="1" applyBorder="1" applyAlignment="1">
      <alignment horizontal="center" vertical="center"/>
    </xf>
    <xf numFmtId="0" fontId="25" fillId="0" borderId="0" xfId="0" applyFont="1" applyAlignment="1"/>
    <xf numFmtId="0" fontId="28" fillId="0" borderId="4" xfId="0" applyFont="1" applyFill="1" applyBorder="1" applyAlignment="1">
      <alignment horizontal="center" vertical="center"/>
    </xf>
    <xf numFmtId="0" fontId="25" fillId="17" borderId="4" xfId="0" applyFont="1" applyFill="1" applyBorder="1" applyAlignment="1">
      <alignment horizontal="center" vertical="center"/>
    </xf>
    <xf numFmtId="180" fontId="26" fillId="17" borderId="4" xfId="0" applyNumberFormat="1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 wrapText="1"/>
    </xf>
    <xf numFmtId="0" fontId="27" fillId="17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17" borderId="4" xfId="0" applyFont="1" applyFill="1" applyBorder="1" applyAlignment="1">
      <alignment horizontal="center" vertical="center"/>
    </xf>
  </cellXfs>
  <cellStyles count="31">
    <cellStyle name="?" xfId="12"/>
    <cellStyle name="Accent" xfId="13"/>
    <cellStyle name="Accent 1" xfId="14"/>
    <cellStyle name="Accent 2" xfId="15"/>
    <cellStyle name="Accent 3" xfId="16"/>
    <cellStyle name="Bad" xfId="17"/>
    <cellStyle name="Error" xfId="18"/>
    <cellStyle name="Footnote" xfId="19"/>
    <cellStyle name="Good" xfId="20"/>
    <cellStyle name="Heading" xfId="21"/>
    <cellStyle name="Heading 1" xfId="22"/>
    <cellStyle name="Heading 2" xfId="23"/>
    <cellStyle name="Hyperlink" xfId="24"/>
    <cellStyle name="Neutral" xfId="25"/>
    <cellStyle name="Note" xfId="26"/>
    <cellStyle name="Result" xfId="27"/>
    <cellStyle name="Status" xfId="28"/>
    <cellStyle name="Text" xfId="29"/>
    <cellStyle name="Warning" xfId="30"/>
    <cellStyle name="一般" xfId="0" builtinId="0" customBuiltin="1"/>
    <cellStyle name="一般 2" xfId="10"/>
    <cellStyle name="千分位" xfId="1" builtinId="3" customBuiltin="1"/>
    <cellStyle name="千分位 2" xfId="11"/>
    <cellStyle name="㼿" xfId="2"/>
    <cellStyle name="㼿 2" xfId="7"/>
    <cellStyle name="㼿?" xfId="8"/>
    <cellStyle name="㼿? 2" xfId="9"/>
    <cellStyle name="㼿㼿" xfId="3"/>
    <cellStyle name="㼿㼿?" xfId="6"/>
    <cellStyle name="㼿㼿㼿" xfId="4"/>
    <cellStyle name="㼿㼿㼿㼿?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E14" sqref="E14"/>
    </sheetView>
  </sheetViews>
  <sheetFormatPr defaultColWidth="9.5" defaultRowHeight="16.5" x14ac:dyDescent="0.25"/>
  <cols>
    <col min="1" max="1" width="18.625" customWidth="1"/>
    <col min="2" max="2" width="11" customWidth="1"/>
    <col min="3" max="3" width="11.5" customWidth="1"/>
    <col min="4" max="4" width="11.875" customWidth="1"/>
    <col min="5" max="5" width="10.375" customWidth="1"/>
    <col min="6" max="6" width="10.75" customWidth="1"/>
    <col min="7" max="7" width="11.125" customWidth="1"/>
    <col min="8" max="9" width="9.5" customWidth="1"/>
    <col min="10" max="10" width="9.5" style="5" customWidth="1"/>
    <col min="11" max="11" width="9.5" customWidth="1"/>
  </cols>
  <sheetData>
    <row r="1" spans="1:10" ht="32.25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24" t="s">
        <v>1</v>
      </c>
      <c r="B2" s="1"/>
      <c r="C2" s="2"/>
      <c r="D2" s="2"/>
      <c r="E2" s="2"/>
      <c r="G2" s="3"/>
      <c r="H2" s="7" t="s">
        <v>2</v>
      </c>
      <c r="I2" s="7"/>
      <c r="J2" s="7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</row>
    <row r="4" spans="1:10" ht="24.4" customHeight="1" x14ac:dyDescent="0.25">
      <c r="A4" s="12" t="s">
        <v>3</v>
      </c>
      <c r="B4" s="13" t="s">
        <v>4</v>
      </c>
      <c r="C4" s="13"/>
      <c r="D4" s="13"/>
      <c r="E4" s="13"/>
      <c r="F4" s="13"/>
      <c r="G4" s="13"/>
      <c r="H4" s="13"/>
      <c r="I4" s="13"/>
      <c r="J4" s="14" t="s">
        <v>5</v>
      </c>
    </row>
    <row r="5" spans="1:10" ht="21" x14ac:dyDescent="0.25">
      <c r="A5" s="12"/>
      <c r="B5" s="15">
        <v>105</v>
      </c>
      <c r="C5" s="15">
        <v>106</v>
      </c>
      <c r="D5" s="15">
        <v>107</v>
      </c>
      <c r="E5" s="15">
        <v>108</v>
      </c>
      <c r="F5" s="15">
        <v>109</v>
      </c>
      <c r="G5" s="15">
        <v>110</v>
      </c>
      <c r="H5" s="15">
        <v>111</v>
      </c>
      <c r="I5" s="15">
        <v>112</v>
      </c>
      <c r="J5" s="14"/>
    </row>
    <row r="6" spans="1:10" x14ac:dyDescent="0.25">
      <c r="A6" s="16" t="s">
        <v>6</v>
      </c>
      <c r="B6" s="17">
        <v>1972</v>
      </c>
      <c r="C6" s="18">
        <v>1835</v>
      </c>
      <c r="D6" s="18">
        <v>1645</v>
      </c>
      <c r="E6" s="19">
        <v>2332</v>
      </c>
      <c r="F6" s="18">
        <v>1856</v>
      </c>
      <c r="G6" s="18">
        <v>1821</v>
      </c>
      <c r="H6" s="17">
        <v>1504</v>
      </c>
      <c r="I6" s="17">
        <v>1281</v>
      </c>
      <c r="J6" s="20">
        <f t="shared" ref="J6:J29" si="0">SUM(B6:I6)</f>
        <v>14246</v>
      </c>
    </row>
    <row r="7" spans="1:10" x14ac:dyDescent="0.25">
      <c r="A7" s="16" t="s">
        <v>7</v>
      </c>
      <c r="B7" s="17">
        <v>935</v>
      </c>
      <c r="C7" s="18">
        <v>920</v>
      </c>
      <c r="D7" s="18">
        <v>824</v>
      </c>
      <c r="E7" s="19">
        <v>1194</v>
      </c>
      <c r="F7" s="18">
        <v>999</v>
      </c>
      <c r="G7" s="18">
        <v>905</v>
      </c>
      <c r="H7" s="17">
        <v>846</v>
      </c>
      <c r="I7" s="17">
        <v>689</v>
      </c>
      <c r="J7" s="20">
        <f t="shared" si="0"/>
        <v>7312</v>
      </c>
    </row>
    <row r="8" spans="1:10" x14ac:dyDescent="0.25">
      <c r="A8" s="16" t="s">
        <v>8</v>
      </c>
      <c r="B8" s="17">
        <v>1032</v>
      </c>
      <c r="C8" s="18">
        <v>971</v>
      </c>
      <c r="D8" s="18">
        <v>855</v>
      </c>
      <c r="E8" s="19">
        <v>1262</v>
      </c>
      <c r="F8" s="18">
        <v>1120</v>
      </c>
      <c r="G8" s="18">
        <v>1064</v>
      </c>
      <c r="H8" s="17">
        <v>858</v>
      </c>
      <c r="I8" s="17">
        <v>737</v>
      </c>
      <c r="J8" s="20">
        <f t="shared" si="0"/>
        <v>7899</v>
      </c>
    </row>
    <row r="9" spans="1:10" x14ac:dyDescent="0.25">
      <c r="A9" s="16" t="s">
        <v>9</v>
      </c>
      <c r="B9" s="17">
        <v>1308</v>
      </c>
      <c r="C9" s="18">
        <v>1169</v>
      </c>
      <c r="D9" s="18">
        <v>1139</v>
      </c>
      <c r="E9" s="19">
        <v>1520</v>
      </c>
      <c r="F9" s="18">
        <v>1249</v>
      </c>
      <c r="G9" s="18">
        <v>1200</v>
      </c>
      <c r="H9" s="17">
        <v>1052</v>
      </c>
      <c r="I9" s="17">
        <v>892</v>
      </c>
      <c r="J9" s="20">
        <f t="shared" si="0"/>
        <v>9529</v>
      </c>
    </row>
    <row r="10" spans="1:10" x14ac:dyDescent="0.25">
      <c r="A10" s="16" t="s">
        <v>10</v>
      </c>
      <c r="B10" s="17">
        <v>626</v>
      </c>
      <c r="C10" s="18">
        <v>631</v>
      </c>
      <c r="D10" s="18">
        <v>580</v>
      </c>
      <c r="E10" s="19">
        <v>733</v>
      </c>
      <c r="F10" s="18">
        <v>623</v>
      </c>
      <c r="G10" s="18">
        <v>532</v>
      </c>
      <c r="H10" s="17">
        <v>448</v>
      </c>
      <c r="I10" s="17">
        <v>458</v>
      </c>
      <c r="J10" s="20">
        <f t="shared" si="0"/>
        <v>4631</v>
      </c>
    </row>
    <row r="11" spans="1:10" x14ac:dyDescent="0.25">
      <c r="A11" s="16" t="s">
        <v>11</v>
      </c>
      <c r="B11" s="17">
        <v>1075</v>
      </c>
      <c r="C11" s="18">
        <v>962</v>
      </c>
      <c r="D11" s="18">
        <v>888</v>
      </c>
      <c r="E11" s="19">
        <v>1179</v>
      </c>
      <c r="F11" s="18">
        <v>1015</v>
      </c>
      <c r="G11" s="18">
        <v>922</v>
      </c>
      <c r="H11" s="17">
        <v>834</v>
      </c>
      <c r="I11" s="17">
        <v>735</v>
      </c>
      <c r="J11" s="20">
        <f t="shared" si="0"/>
        <v>7610</v>
      </c>
    </row>
    <row r="12" spans="1:10" x14ac:dyDescent="0.25">
      <c r="A12" s="16" t="s">
        <v>12</v>
      </c>
      <c r="B12" s="17">
        <v>174</v>
      </c>
      <c r="C12" s="18">
        <v>167</v>
      </c>
      <c r="D12" s="18">
        <v>113</v>
      </c>
      <c r="E12" s="19">
        <v>148</v>
      </c>
      <c r="F12" s="18">
        <v>128</v>
      </c>
      <c r="G12" s="18">
        <v>113</v>
      </c>
      <c r="H12" s="17">
        <v>88</v>
      </c>
      <c r="I12" s="17">
        <v>119</v>
      </c>
      <c r="J12" s="20">
        <f t="shared" si="0"/>
        <v>1050</v>
      </c>
    </row>
    <row r="13" spans="1:10" ht="16.5" customHeight="1" x14ac:dyDescent="0.25">
      <c r="A13" s="16" t="s">
        <v>13</v>
      </c>
      <c r="B13" s="17">
        <v>271</v>
      </c>
      <c r="C13" s="18">
        <v>188</v>
      </c>
      <c r="D13" s="18">
        <v>216</v>
      </c>
      <c r="E13" s="19">
        <v>297</v>
      </c>
      <c r="F13" s="18">
        <v>271</v>
      </c>
      <c r="G13" s="18">
        <v>191</v>
      </c>
      <c r="H13" s="17">
        <v>218</v>
      </c>
      <c r="I13" s="17">
        <v>151</v>
      </c>
      <c r="J13" s="20">
        <f t="shared" si="0"/>
        <v>1803</v>
      </c>
    </row>
    <row r="14" spans="1:10" ht="16.5" customHeight="1" x14ac:dyDescent="0.25">
      <c r="A14" s="16" t="s">
        <v>14</v>
      </c>
      <c r="B14" s="17">
        <v>162</v>
      </c>
      <c r="C14" s="18">
        <v>172</v>
      </c>
      <c r="D14" s="18">
        <v>161</v>
      </c>
      <c r="E14" s="19">
        <v>214</v>
      </c>
      <c r="F14" s="18">
        <v>165</v>
      </c>
      <c r="G14" s="18">
        <v>180</v>
      </c>
      <c r="H14" s="17">
        <v>175</v>
      </c>
      <c r="I14" s="17">
        <v>144</v>
      </c>
      <c r="J14" s="20">
        <f t="shared" si="0"/>
        <v>1373</v>
      </c>
    </row>
    <row r="15" spans="1:10" x14ac:dyDescent="0.25">
      <c r="A15" s="16" t="s">
        <v>15</v>
      </c>
      <c r="B15" s="17">
        <v>232</v>
      </c>
      <c r="C15" s="18">
        <v>192</v>
      </c>
      <c r="D15" s="18">
        <v>158</v>
      </c>
      <c r="E15" s="19">
        <v>270</v>
      </c>
      <c r="F15" s="18">
        <v>148</v>
      </c>
      <c r="G15" s="18">
        <v>163</v>
      </c>
      <c r="H15" s="17">
        <v>148</v>
      </c>
      <c r="I15" s="17">
        <v>145</v>
      </c>
      <c r="J15" s="20">
        <f t="shared" si="0"/>
        <v>1456</v>
      </c>
    </row>
    <row r="16" spans="1:10" x14ac:dyDescent="0.25">
      <c r="A16" s="16" t="s">
        <v>16</v>
      </c>
      <c r="B16" s="17">
        <v>407</v>
      </c>
      <c r="C16" s="18">
        <v>369</v>
      </c>
      <c r="D16" s="18">
        <v>355</v>
      </c>
      <c r="E16" s="19">
        <v>402</v>
      </c>
      <c r="F16" s="18">
        <v>308</v>
      </c>
      <c r="G16" s="18">
        <v>330</v>
      </c>
      <c r="H16" s="17">
        <v>246</v>
      </c>
      <c r="I16" s="17">
        <v>216</v>
      </c>
      <c r="J16" s="20">
        <f t="shared" si="0"/>
        <v>2633</v>
      </c>
    </row>
    <row r="17" spans="1:10" x14ac:dyDescent="0.25">
      <c r="A17" s="16" t="s">
        <v>17</v>
      </c>
      <c r="B17" s="17">
        <v>218</v>
      </c>
      <c r="C17" s="18">
        <v>182</v>
      </c>
      <c r="D17" s="18">
        <v>163</v>
      </c>
      <c r="E17" s="19">
        <v>217</v>
      </c>
      <c r="F17" s="18">
        <v>182</v>
      </c>
      <c r="G17" s="18">
        <v>184</v>
      </c>
      <c r="H17" s="17">
        <v>101</v>
      </c>
      <c r="I17" s="17">
        <v>110</v>
      </c>
      <c r="J17" s="20">
        <f t="shared" si="0"/>
        <v>1357</v>
      </c>
    </row>
    <row r="18" spans="1:10" x14ac:dyDescent="0.25">
      <c r="A18" s="16" t="s">
        <v>18</v>
      </c>
      <c r="B18" s="17">
        <v>288</v>
      </c>
      <c r="C18" s="18">
        <v>237</v>
      </c>
      <c r="D18" s="18">
        <v>191</v>
      </c>
      <c r="E18" s="19">
        <v>249</v>
      </c>
      <c r="F18" s="18">
        <v>175</v>
      </c>
      <c r="G18" s="18">
        <v>168</v>
      </c>
      <c r="H18" s="17">
        <v>156</v>
      </c>
      <c r="I18" s="17">
        <v>141</v>
      </c>
      <c r="J18" s="20">
        <f t="shared" si="0"/>
        <v>1605</v>
      </c>
    </row>
    <row r="19" spans="1:10" x14ac:dyDescent="0.25">
      <c r="A19" s="16" t="s">
        <v>19</v>
      </c>
      <c r="B19" s="17">
        <v>192</v>
      </c>
      <c r="C19" s="18">
        <v>141</v>
      </c>
      <c r="D19" s="18">
        <v>146</v>
      </c>
      <c r="E19" s="19">
        <v>194</v>
      </c>
      <c r="F19" s="18">
        <v>147</v>
      </c>
      <c r="G19" s="18">
        <v>117</v>
      </c>
      <c r="H19" s="17">
        <v>100</v>
      </c>
      <c r="I19" s="17">
        <v>75</v>
      </c>
      <c r="J19" s="20">
        <f t="shared" si="0"/>
        <v>1112</v>
      </c>
    </row>
    <row r="20" spans="1:10" x14ac:dyDescent="0.25">
      <c r="A20" s="16" t="s">
        <v>20</v>
      </c>
      <c r="B20" s="17">
        <v>135</v>
      </c>
      <c r="C20" s="18">
        <v>78</v>
      </c>
      <c r="D20" s="18">
        <v>109</v>
      </c>
      <c r="E20" s="19">
        <v>140</v>
      </c>
      <c r="F20" s="18">
        <v>98</v>
      </c>
      <c r="G20" s="18">
        <v>102</v>
      </c>
      <c r="H20" s="17">
        <v>98</v>
      </c>
      <c r="I20" s="17">
        <v>61</v>
      </c>
      <c r="J20" s="20">
        <f t="shared" si="0"/>
        <v>821</v>
      </c>
    </row>
    <row r="21" spans="1:10" x14ac:dyDescent="0.25">
      <c r="A21" s="16" t="s">
        <v>21</v>
      </c>
      <c r="B21" s="17">
        <v>316</v>
      </c>
      <c r="C21" s="18">
        <v>215</v>
      </c>
      <c r="D21" s="18">
        <v>186</v>
      </c>
      <c r="E21" s="19">
        <v>340</v>
      </c>
      <c r="F21" s="18">
        <v>226</v>
      </c>
      <c r="G21" s="18">
        <v>197</v>
      </c>
      <c r="H21" s="17">
        <v>174</v>
      </c>
      <c r="I21" s="17">
        <v>143</v>
      </c>
      <c r="J21" s="20">
        <f t="shared" si="0"/>
        <v>1797</v>
      </c>
    </row>
    <row r="22" spans="1:10" x14ac:dyDescent="0.25">
      <c r="A22" s="16" t="s">
        <v>22</v>
      </c>
      <c r="B22" s="17">
        <v>136</v>
      </c>
      <c r="C22" s="18">
        <v>117</v>
      </c>
      <c r="D22" s="18">
        <v>114</v>
      </c>
      <c r="E22" s="19">
        <v>184</v>
      </c>
      <c r="F22" s="18">
        <v>162</v>
      </c>
      <c r="G22" s="18">
        <v>108</v>
      </c>
      <c r="H22" s="17">
        <v>116</v>
      </c>
      <c r="I22" s="17">
        <v>104</v>
      </c>
      <c r="J22" s="20">
        <f t="shared" si="0"/>
        <v>1041</v>
      </c>
    </row>
    <row r="23" spans="1:10" x14ac:dyDescent="0.25">
      <c r="A23" s="16" t="s">
        <v>23</v>
      </c>
      <c r="B23" s="17">
        <v>204</v>
      </c>
      <c r="C23" s="18">
        <v>188</v>
      </c>
      <c r="D23" s="18">
        <v>148</v>
      </c>
      <c r="E23" s="19">
        <v>236</v>
      </c>
      <c r="F23" s="18">
        <v>150</v>
      </c>
      <c r="G23" s="18">
        <v>133</v>
      </c>
      <c r="H23" s="17">
        <v>115</v>
      </c>
      <c r="I23" s="17">
        <v>89</v>
      </c>
      <c r="J23" s="20">
        <f t="shared" si="0"/>
        <v>1263</v>
      </c>
    </row>
    <row r="24" spans="1:10" x14ac:dyDescent="0.25">
      <c r="A24" s="16" t="s">
        <v>24</v>
      </c>
      <c r="B24" s="17">
        <v>108</v>
      </c>
      <c r="C24" s="18">
        <v>97</v>
      </c>
      <c r="D24" s="18">
        <v>101</v>
      </c>
      <c r="E24" s="19">
        <v>110</v>
      </c>
      <c r="F24" s="18">
        <v>71</v>
      </c>
      <c r="G24" s="18">
        <v>74</v>
      </c>
      <c r="H24" s="17">
        <v>50</v>
      </c>
      <c r="I24" s="17">
        <v>47</v>
      </c>
      <c r="J24" s="20">
        <f t="shared" si="0"/>
        <v>658</v>
      </c>
    </row>
    <row r="25" spans="1:10" x14ac:dyDescent="0.25">
      <c r="A25" s="16" t="s">
        <v>25</v>
      </c>
      <c r="B25" s="17">
        <v>17</v>
      </c>
      <c r="C25" s="18">
        <v>15</v>
      </c>
      <c r="D25" s="18">
        <v>13</v>
      </c>
      <c r="E25" s="19">
        <v>24</v>
      </c>
      <c r="F25" s="18">
        <v>15</v>
      </c>
      <c r="G25" s="18">
        <v>10</v>
      </c>
      <c r="H25" s="17">
        <v>9</v>
      </c>
      <c r="I25" s="17">
        <v>6</v>
      </c>
      <c r="J25" s="20">
        <f t="shared" si="0"/>
        <v>109</v>
      </c>
    </row>
    <row r="26" spans="1:10" x14ac:dyDescent="0.25">
      <c r="A26" s="16" t="s">
        <v>26</v>
      </c>
      <c r="B26" s="17">
        <v>28</v>
      </c>
      <c r="C26" s="18">
        <v>17</v>
      </c>
      <c r="D26" s="18">
        <v>9</v>
      </c>
      <c r="E26" s="19">
        <v>33</v>
      </c>
      <c r="F26" s="18">
        <v>18</v>
      </c>
      <c r="G26" s="18">
        <v>21</v>
      </c>
      <c r="H26" s="17">
        <v>24</v>
      </c>
      <c r="I26" s="17">
        <v>13</v>
      </c>
      <c r="J26" s="20">
        <f t="shared" si="0"/>
        <v>163</v>
      </c>
    </row>
    <row r="27" spans="1:10" x14ac:dyDescent="0.25">
      <c r="A27" s="16" t="s">
        <v>27</v>
      </c>
      <c r="B27" s="17">
        <v>2</v>
      </c>
      <c r="C27" s="18">
        <v>1</v>
      </c>
      <c r="D27" s="18">
        <v>1</v>
      </c>
      <c r="E27" s="19">
        <v>5</v>
      </c>
      <c r="F27" s="18">
        <v>1</v>
      </c>
      <c r="G27" s="18">
        <v>3</v>
      </c>
      <c r="H27" s="17">
        <v>0</v>
      </c>
      <c r="I27" s="17">
        <v>2</v>
      </c>
      <c r="J27" s="20">
        <f t="shared" si="0"/>
        <v>15</v>
      </c>
    </row>
    <row r="28" spans="1:10" x14ac:dyDescent="0.25">
      <c r="A28" s="21" t="s">
        <v>28</v>
      </c>
      <c r="B28" s="18">
        <f t="shared" ref="B28:G28" si="1">SUM(B6:B27)</f>
        <v>9838</v>
      </c>
      <c r="C28" s="18">
        <f t="shared" si="1"/>
        <v>8864</v>
      </c>
      <c r="D28" s="18">
        <f t="shared" si="1"/>
        <v>8115</v>
      </c>
      <c r="E28" s="18">
        <f t="shared" si="1"/>
        <v>11283</v>
      </c>
      <c r="F28" s="18">
        <f t="shared" si="1"/>
        <v>9127</v>
      </c>
      <c r="G28" s="18">
        <f t="shared" si="1"/>
        <v>8538</v>
      </c>
      <c r="H28" s="18">
        <v>7360</v>
      </c>
      <c r="I28" s="18">
        <v>6358</v>
      </c>
      <c r="J28" s="20">
        <f t="shared" si="0"/>
        <v>69483</v>
      </c>
    </row>
    <row r="29" spans="1:10" x14ac:dyDescent="0.25">
      <c r="A29" s="22" t="s">
        <v>29</v>
      </c>
      <c r="B29" s="20">
        <v>25262</v>
      </c>
      <c r="C29" s="20">
        <v>23454</v>
      </c>
      <c r="D29" s="20">
        <v>22416</v>
      </c>
      <c r="E29" s="20">
        <v>30878</v>
      </c>
      <c r="F29" s="20">
        <v>26310</v>
      </c>
      <c r="G29" s="20">
        <v>24155</v>
      </c>
      <c r="H29" s="20">
        <v>20643</v>
      </c>
      <c r="I29" s="20">
        <v>18161</v>
      </c>
      <c r="J29" s="20">
        <f t="shared" si="0"/>
        <v>191279</v>
      </c>
    </row>
    <row r="30" spans="1:10" x14ac:dyDescent="0.25">
      <c r="A30" s="16" t="s">
        <v>30</v>
      </c>
      <c r="B30" s="23">
        <f t="shared" ref="B30:G30" si="2">B28/B29</f>
        <v>0.38943868260628611</v>
      </c>
      <c r="C30" s="23">
        <f t="shared" si="2"/>
        <v>0.37793126971945085</v>
      </c>
      <c r="D30" s="23">
        <f t="shared" si="2"/>
        <v>0.36201820128479656</v>
      </c>
      <c r="E30" s="23">
        <f t="shared" si="2"/>
        <v>0.36540579053047478</v>
      </c>
      <c r="F30" s="23">
        <f t="shared" si="2"/>
        <v>0.34690231851007219</v>
      </c>
      <c r="G30" s="23">
        <f t="shared" si="2"/>
        <v>0.35346719105775204</v>
      </c>
      <c r="H30" s="23">
        <v>0.35699999999999998</v>
      </c>
      <c r="I30" s="23">
        <v>0.35</v>
      </c>
      <c r="J30" s="23">
        <f>J28/J29</f>
        <v>0.36325472215977705</v>
      </c>
    </row>
  </sheetData>
  <mergeCells count="5">
    <mergeCell ref="A1:J1"/>
    <mergeCell ref="H2:J2"/>
    <mergeCell ref="A4:A5"/>
    <mergeCell ref="B4:I4"/>
    <mergeCell ref="J4:J5"/>
  </mergeCells>
  <phoneticPr fontId="24" type="noConversion"/>
  <pageMargins left="0.70826771653543308" right="0.70826771653543308" top="0.31535433070866109" bottom="0.31535433070866109" header="0.31535433070866109" footer="0.31535433070866109"/>
  <pageSetup paperSize="0" scale="5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3"/>
  <sheetViews>
    <sheetView workbookViewId="0">
      <selection activeCell="K14" sqref="K14"/>
    </sheetView>
  </sheetViews>
  <sheetFormatPr defaultColWidth="9.5" defaultRowHeight="16.149999999999999" x14ac:dyDescent="0.25"/>
  <cols>
    <col min="1" max="1" width="18.625" style="8" customWidth="1"/>
    <col min="2" max="2" width="14.375" style="8" customWidth="1"/>
    <col min="3" max="5" width="12.5" style="8" customWidth="1"/>
    <col min="6" max="6" width="15.75" style="8" customWidth="1"/>
    <col min="7" max="7" width="11.875" style="8" customWidth="1"/>
    <col min="8" max="8" width="12.5" style="8" customWidth="1"/>
    <col min="9" max="9" width="10.375" style="8" customWidth="1"/>
    <col min="10" max="10" width="10.875" style="8" customWidth="1"/>
    <col min="11" max="11" width="12.5" style="8" customWidth="1"/>
    <col min="12" max="12" width="9.125" style="8" customWidth="1"/>
    <col min="13" max="13" width="10.75" style="8" customWidth="1"/>
    <col min="14" max="14" width="12.875" style="8" customWidth="1"/>
    <col min="15" max="15" width="15.5" style="8" customWidth="1"/>
    <col min="16" max="16" width="8.25" style="8" customWidth="1"/>
    <col min="17" max="17" width="9.5" style="8" customWidth="1"/>
    <col min="18" max="18" width="15" style="8" customWidth="1"/>
    <col min="19" max="19" width="15.625" style="8" customWidth="1"/>
    <col min="20" max="20" width="14.75" style="8" customWidth="1"/>
    <col min="21" max="21" width="17.125" style="8" customWidth="1"/>
    <col min="22" max="22" width="9.5" style="8" customWidth="1"/>
    <col min="23" max="16384" width="9.5" style="8"/>
  </cols>
  <sheetData>
    <row r="1" spans="1:74" customFormat="1" ht="30" customHeight="1" x14ac:dyDescent="0.25">
      <c r="A1" s="25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</row>
    <row r="2" spans="1:74" s="9" customFormat="1" ht="29.25" customHeight="1" x14ac:dyDescent="0.25">
      <c r="A2" s="26" t="s">
        <v>31</v>
      </c>
      <c r="B2" s="27" t="s">
        <v>32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74" s="9" customFormat="1" ht="19.5" x14ac:dyDescent="0.25">
      <c r="A3" s="26" t="s">
        <v>33</v>
      </c>
      <c r="B3" s="28" t="s">
        <v>34</v>
      </c>
      <c r="C3" s="28" t="s">
        <v>35</v>
      </c>
      <c r="D3" s="28" t="s">
        <v>36</v>
      </c>
      <c r="E3" s="28" t="s">
        <v>37</v>
      </c>
      <c r="F3" s="28" t="s">
        <v>38</v>
      </c>
      <c r="G3" s="28" t="s">
        <v>39</v>
      </c>
      <c r="H3" s="28" t="s">
        <v>40</v>
      </c>
      <c r="I3" s="29" t="s">
        <v>41</v>
      </c>
      <c r="J3" s="29" t="s">
        <v>42</v>
      </c>
      <c r="K3" s="29" t="s">
        <v>59</v>
      </c>
      <c r="L3" s="29" t="s">
        <v>43</v>
      </c>
      <c r="M3" s="29" t="s">
        <v>44</v>
      </c>
      <c r="N3" s="29" t="s">
        <v>45</v>
      </c>
      <c r="O3" s="29" t="s">
        <v>60</v>
      </c>
      <c r="P3" s="30" t="s">
        <v>46</v>
      </c>
      <c r="Q3" s="30" t="s">
        <v>47</v>
      </c>
      <c r="R3" s="28" t="s">
        <v>5</v>
      </c>
    </row>
    <row r="4" spans="1:74" customFormat="1" ht="16.5" x14ac:dyDescent="0.25">
      <c r="A4" s="31">
        <v>105</v>
      </c>
      <c r="B4" s="32" t="s">
        <v>48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20">
        <v>8937</v>
      </c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</row>
    <row r="5" spans="1:74" customFormat="1" ht="16.5" x14ac:dyDescent="0.25">
      <c r="A5" s="31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0">
        <v>8065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</row>
    <row r="6" spans="1:74" customFormat="1" ht="16.5" x14ac:dyDescent="0.25">
      <c r="A6" s="31">
        <v>107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20">
        <v>7440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</row>
    <row r="7" spans="1:74" customFormat="1" ht="16.5" x14ac:dyDescent="0.25">
      <c r="A7" s="31">
        <v>108</v>
      </c>
      <c r="B7" s="20">
        <v>3269</v>
      </c>
      <c r="C7" s="20">
        <v>801</v>
      </c>
      <c r="D7" s="20">
        <v>1888</v>
      </c>
      <c r="E7" s="20">
        <v>51</v>
      </c>
      <c r="F7" s="20">
        <v>120</v>
      </c>
      <c r="G7" s="20">
        <v>124</v>
      </c>
      <c r="H7" s="20">
        <v>878</v>
      </c>
      <c r="I7" s="20">
        <v>0</v>
      </c>
      <c r="J7" s="20">
        <v>456</v>
      </c>
      <c r="K7" s="20">
        <v>226</v>
      </c>
      <c r="L7" s="20">
        <v>10</v>
      </c>
      <c r="M7" s="20">
        <v>1827</v>
      </c>
      <c r="N7" s="20">
        <v>0</v>
      </c>
      <c r="O7" s="20">
        <v>16</v>
      </c>
      <c r="P7" s="20">
        <v>504</v>
      </c>
      <c r="Q7" s="20">
        <v>54</v>
      </c>
      <c r="R7" s="20">
        <f>SUM(B7:Q7)</f>
        <v>10224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</row>
    <row r="8" spans="1:74" customFormat="1" ht="16.5" x14ac:dyDescent="0.25">
      <c r="A8" s="31">
        <v>109</v>
      </c>
      <c r="B8" s="20">
        <v>2383</v>
      </c>
      <c r="C8" s="20">
        <v>642</v>
      </c>
      <c r="D8" s="20">
        <v>1667</v>
      </c>
      <c r="E8" s="20">
        <v>17</v>
      </c>
      <c r="F8" s="20">
        <v>76</v>
      </c>
      <c r="G8" s="20">
        <v>134</v>
      </c>
      <c r="H8" s="20">
        <v>754</v>
      </c>
      <c r="I8" s="20">
        <v>0</v>
      </c>
      <c r="J8" s="20">
        <v>381</v>
      </c>
      <c r="K8" s="20">
        <v>160</v>
      </c>
      <c r="L8" s="20">
        <v>16</v>
      </c>
      <c r="M8" s="20">
        <v>1651</v>
      </c>
      <c r="N8" s="20">
        <v>2</v>
      </c>
      <c r="O8" s="20">
        <v>17</v>
      </c>
      <c r="P8" s="20">
        <v>375</v>
      </c>
      <c r="Q8" s="20">
        <v>30</v>
      </c>
      <c r="R8" s="20">
        <f>SUM(B8:Q8)</f>
        <v>8305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</row>
    <row r="9" spans="1:74" customFormat="1" ht="16.5" x14ac:dyDescent="0.25">
      <c r="A9" s="31">
        <v>110</v>
      </c>
      <c r="B9" s="20">
        <v>2266</v>
      </c>
      <c r="C9" s="20">
        <v>617</v>
      </c>
      <c r="D9" s="20">
        <v>1644</v>
      </c>
      <c r="E9" s="20">
        <v>22</v>
      </c>
      <c r="F9" s="20">
        <v>65</v>
      </c>
      <c r="G9" s="20">
        <v>113</v>
      </c>
      <c r="H9" s="20">
        <v>742</v>
      </c>
      <c r="I9" s="20">
        <v>1</v>
      </c>
      <c r="J9" s="20">
        <v>316</v>
      </c>
      <c r="K9" s="20">
        <v>152</v>
      </c>
      <c r="L9" s="20">
        <v>5</v>
      </c>
      <c r="M9" s="20">
        <v>1555</v>
      </c>
      <c r="N9" s="20">
        <v>0</v>
      </c>
      <c r="O9" s="20">
        <v>7</v>
      </c>
      <c r="P9" s="20">
        <v>394</v>
      </c>
      <c r="Q9" s="20">
        <v>12</v>
      </c>
      <c r="R9" s="20">
        <f>SUM(B9:Q9)</f>
        <v>7911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</row>
    <row r="10" spans="1:74" s="10" customFormat="1" ht="16.5" x14ac:dyDescent="0.25">
      <c r="A10" s="31">
        <v>111</v>
      </c>
      <c r="B10" s="20">
        <v>2061</v>
      </c>
      <c r="C10" s="20">
        <v>544</v>
      </c>
      <c r="D10" s="20">
        <v>1570</v>
      </c>
      <c r="E10" s="20">
        <v>9</v>
      </c>
      <c r="F10" s="20">
        <v>57</v>
      </c>
      <c r="G10" s="20">
        <v>113</v>
      </c>
      <c r="H10" s="20">
        <v>560</v>
      </c>
      <c r="I10" s="20">
        <v>1</v>
      </c>
      <c r="J10" s="20">
        <v>238</v>
      </c>
      <c r="K10" s="20">
        <v>146</v>
      </c>
      <c r="L10" s="20">
        <v>11</v>
      </c>
      <c r="M10" s="20">
        <v>1237</v>
      </c>
      <c r="N10" s="20">
        <v>0</v>
      </c>
      <c r="O10" s="20">
        <v>11</v>
      </c>
      <c r="P10" s="20">
        <v>370</v>
      </c>
      <c r="Q10" s="20">
        <v>7</v>
      </c>
      <c r="R10" s="20">
        <f>SUM(B10:Q10)</f>
        <v>6935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</row>
    <row r="11" spans="1:74" s="10" customFormat="1" ht="16.5" x14ac:dyDescent="0.25">
      <c r="A11" s="31">
        <v>112</v>
      </c>
      <c r="B11" s="20">
        <v>1634</v>
      </c>
      <c r="C11" s="20">
        <v>512</v>
      </c>
      <c r="D11" s="20">
        <v>1342</v>
      </c>
      <c r="E11" s="20">
        <v>12</v>
      </c>
      <c r="F11" s="20">
        <v>25</v>
      </c>
      <c r="G11" s="20">
        <v>88</v>
      </c>
      <c r="H11" s="20">
        <v>541</v>
      </c>
      <c r="I11" s="20">
        <v>0</v>
      </c>
      <c r="J11" s="20">
        <v>318</v>
      </c>
      <c r="K11" s="20">
        <v>133</v>
      </c>
      <c r="L11" s="20">
        <v>5</v>
      </c>
      <c r="M11" s="20">
        <v>1078</v>
      </c>
      <c r="N11" s="20">
        <v>0</v>
      </c>
      <c r="O11" s="20">
        <v>4</v>
      </c>
      <c r="P11" s="20">
        <v>356</v>
      </c>
      <c r="Q11" s="20">
        <v>15</v>
      </c>
      <c r="R11" s="20">
        <f>SUM(B11:Q11)</f>
        <v>6063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</row>
    <row r="12" spans="1:74" customFormat="1" ht="16.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74" s="9" customFormat="1" ht="25.5" customHeight="1" x14ac:dyDescent="0.25">
      <c r="A13" s="26" t="s">
        <v>31</v>
      </c>
      <c r="B13" s="27" t="s">
        <v>49</v>
      </c>
      <c r="C13" s="27"/>
      <c r="D13" s="27"/>
      <c r="E13" s="27"/>
      <c r="F13" s="27"/>
      <c r="G13" s="27"/>
      <c r="H13" s="27"/>
      <c r="I13" s="27"/>
      <c r="J13" s="11"/>
      <c r="K13" s="11"/>
      <c r="L13" s="11"/>
      <c r="M13" s="11"/>
      <c r="N13" s="11"/>
      <c r="O13" s="11"/>
      <c r="P13" s="11"/>
      <c r="Q13" s="11"/>
    </row>
    <row r="14" spans="1:74" s="9" customFormat="1" ht="39" x14ac:dyDescent="0.25">
      <c r="A14" s="26" t="s">
        <v>33</v>
      </c>
      <c r="B14" s="28" t="s">
        <v>50</v>
      </c>
      <c r="C14" s="28" t="s">
        <v>61</v>
      </c>
      <c r="D14" s="28" t="s">
        <v>51</v>
      </c>
      <c r="E14" s="28" t="s">
        <v>52</v>
      </c>
      <c r="F14" s="33" t="s">
        <v>62</v>
      </c>
      <c r="G14" s="28" t="s">
        <v>53</v>
      </c>
      <c r="H14" s="28" t="s">
        <v>54</v>
      </c>
      <c r="I14" s="28" t="s">
        <v>5</v>
      </c>
    </row>
    <row r="15" spans="1:74" customFormat="1" ht="16.5" x14ac:dyDescent="0.25">
      <c r="A15" s="31">
        <v>105</v>
      </c>
      <c r="B15" s="32" t="s">
        <v>55</v>
      </c>
      <c r="C15" s="32"/>
      <c r="D15" s="32"/>
      <c r="E15" s="32"/>
      <c r="F15" s="32"/>
      <c r="G15" s="32"/>
      <c r="H15" s="32"/>
      <c r="I15" s="20">
        <v>901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</row>
    <row r="16" spans="1:74" customFormat="1" ht="16.5" x14ac:dyDescent="0.25">
      <c r="A16" s="31">
        <v>106</v>
      </c>
      <c r="B16" s="32"/>
      <c r="C16" s="32"/>
      <c r="D16" s="32"/>
      <c r="E16" s="32"/>
      <c r="F16" s="32"/>
      <c r="G16" s="32"/>
      <c r="H16" s="32"/>
      <c r="I16" s="20">
        <v>799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</row>
    <row r="17" spans="1:74" customFormat="1" ht="16.5" x14ac:dyDescent="0.25">
      <c r="A17" s="31">
        <v>107</v>
      </c>
      <c r="B17" s="32"/>
      <c r="C17" s="32"/>
      <c r="D17" s="32"/>
      <c r="E17" s="32"/>
      <c r="F17" s="32"/>
      <c r="G17" s="32"/>
      <c r="H17" s="32"/>
      <c r="I17" s="20">
        <v>675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</row>
    <row r="18" spans="1:74" customFormat="1" ht="16.5" x14ac:dyDescent="0.25">
      <c r="A18" s="31">
        <v>108</v>
      </c>
      <c r="B18" s="34">
        <v>436</v>
      </c>
      <c r="C18" s="34">
        <v>81</v>
      </c>
      <c r="D18" s="34">
        <v>7</v>
      </c>
      <c r="E18" s="34">
        <v>370</v>
      </c>
      <c r="F18" s="34">
        <v>99</v>
      </c>
      <c r="G18" s="34">
        <v>0</v>
      </c>
      <c r="H18" s="34">
        <v>66</v>
      </c>
      <c r="I18" s="20">
        <f>SUM(B18:H18)</f>
        <v>1059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</row>
    <row r="19" spans="1:74" customFormat="1" ht="16.5" x14ac:dyDescent="0.25">
      <c r="A19" s="31">
        <v>109</v>
      </c>
      <c r="B19" s="34">
        <v>374</v>
      </c>
      <c r="C19" s="34">
        <v>64</v>
      </c>
      <c r="D19" s="34">
        <v>1</v>
      </c>
      <c r="E19" s="34">
        <v>255</v>
      </c>
      <c r="F19" s="34">
        <v>71</v>
      </c>
      <c r="G19" s="34">
        <v>0</v>
      </c>
      <c r="H19" s="34">
        <v>57</v>
      </c>
      <c r="I19" s="20">
        <f>SUM(B19:H19)</f>
        <v>822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</row>
    <row r="20" spans="1:74" customFormat="1" ht="16.5" x14ac:dyDescent="0.25">
      <c r="A20" s="31">
        <v>110</v>
      </c>
      <c r="B20" s="34">
        <v>278</v>
      </c>
      <c r="C20" s="34">
        <v>63</v>
      </c>
      <c r="D20" s="34">
        <v>2</v>
      </c>
      <c r="E20" s="34">
        <v>209</v>
      </c>
      <c r="F20" s="34">
        <v>40</v>
      </c>
      <c r="G20" s="34">
        <v>0</v>
      </c>
      <c r="H20" s="34">
        <v>35</v>
      </c>
      <c r="I20" s="20">
        <f>SUM(B20:H20)</f>
        <v>627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</row>
    <row r="21" spans="1:74" customFormat="1" ht="16.5" x14ac:dyDescent="0.25">
      <c r="A21" s="31">
        <v>111</v>
      </c>
      <c r="B21" s="34">
        <v>190</v>
      </c>
      <c r="C21" s="34">
        <v>31</v>
      </c>
      <c r="D21" s="34">
        <v>1</v>
      </c>
      <c r="E21" s="34">
        <v>126</v>
      </c>
      <c r="F21" s="34">
        <v>41</v>
      </c>
      <c r="G21" s="34">
        <v>0</v>
      </c>
      <c r="H21" s="34">
        <v>36</v>
      </c>
      <c r="I21" s="20">
        <f>SUM(B21:H21)</f>
        <v>425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</row>
    <row r="22" spans="1:74" customFormat="1" ht="16.5" x14ac:dyDescent="0.25">
      <c r="A22" s="31">
        <v>112</v>
      </c>
      <c r="B22" s="34">
        <v>134</v>
      </c>
      <c r="C22" s="34">
        <v>17</v>
      </c>
      <c r="D22" s="34">
        <v>3</v>
      </c>
      <c r="E22" s="34">
        <v>65</v>
      </c>
      <c r="F22" s="34">
        <v>35</v>
      </c>
      <c r="G22" s="34">
        <v>0</v>
      </c>
      <c r="H22" s="34">
        <v>41</v>
      </c>
      <c r="I22" s="20">
        <f>SUM(B22:H22)</f>
        <v>295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</row>
    <row r="23" spans="1:74" ht="16.5" x14ac:dyDescent="0.25"/>
    <row r="24" spans="1:74" customFormat="1" ht="16.5" x14ac:dyDescent="0.25">
      <c r="A24" s="31" t="s">
        <v>31</v>
      </c>
      <c r="B24" s="35" t="s">
        <v>32</v>
      </c>
      <c r="C24" s="35"/>
      <c r="D24" s="35" t="s">
        <v>49</v>
      </c>
      <c r="E24" s="35"/>
      <c r="F24" s="35" t="s">
        <v>56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</row>
    <row r="25" spans="1:74" customFormat="1" ht="16.5" x14ac:dyDescent="0.25">
      <c r="A25" s="31" t="s">
        <v>33</v>
      </c>
      <c r="B25" s="31" t="s">
        <v>57</v>
      </c>
      <c r="C25" s="31" t="s">
        <v>58</v>
      </c>
      <c r="D25" s="31" t="s">
        <v>57</v>
      </c>
      <c r="E25" s="31" t="s">
        <v>58</v>
      </c>
      <c r="F25" s="35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</row>
    <row r="26" spans="1:74" customFormat="1" ht="16.5" x14ac:dyDescent="0.25">
      <c r="A26" s="31">
        <v>105</v>
      </c>
      <c r="B26" s="20">
        <v>8937</v>
      </c>
      <c r="C26" s="23">
        <f t="shared" ref="C26:C32" si="0">B26/F26</f>
        <v>0.90841634478552546</v>
      </c>
      <c r="D26" s="20">
        <v>901</v>
      </c>
      <c r="E26" s="23">
        <f t="shared" ref="E26:E32" si="1">D26/F26</f>
        <v>9.158365521447448E-2</v>
      </c>
      <c r="F26" s="20">
        <f t="shared" ref="F26:F32" si="2">B26+D26</f>
        <v>9838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</row>
    <row r="27" spans="1:74" customFormat="1" ht="16.5" x14ac:dyDescent="0.25">
      <c r="A27" s="31">
        <v>106</v>
      </c>
      <c r="B27" s="20">
        <v>8065</v>
      </c>
      <c r="C27" s="23">
        <f t="shared" si="0"/>
        <v>0.90986010830324915</v>
      </c>
      <c r="D27" s="20">
        <v>799</v>
      </c>
      <c r="E27" s="23">
        <f t="shared" si="1"/>
        <v>9.0139891696750907E-2</v>
      </c>
      <c r="F27" s="20">
        <f t="shared" si="2"/>
        <v>8864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</row>
    <row r="28" spans="1:74" customFormat="1" ht="16.5" x14ac:dyDescent="0.25">
      <c r="A28" s="31">
        <v>107</v>
      </c>
      <c r="B28" s="20">
        <v>7440</v>
      </c>
      <c r="C28" s="23">
        <f t="shared" si="0"/>
        <v>0.91682070240295743</v>
      </c>
      <c r="D28" s="20">
        <v>675</v>
      </c>
      <c r="E28" s="23">
        <f t="shared" si="1"/>
        <v>8.3179297597042512E-2</v>
      </c>
      <c r="F28" s="20">
        <f t="shared" si="2"/>
        <v>8115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</row>
    <row r="29" spans="1:74" customFormat="1" ht="16.5" x14ac:dyDescent="0.25">
      <c r="A29" s="31">
        <v>108</v>
      </c>
      <c r="B29" s="20">
        <v>10224</v>
      </c>
      <c r="C29" s="23">
        <f t="shared" si="0"/>
        <v>0.90614198351502262</v>
      </c>
      <c r="D29" s="20">
        <v>1059</v>
      </c>
      <c r="E29" s="23">
        <f t="shared" si="1"/>
        <v>9.3858016484977394E-2</v>
      </c>
      <c r="F29" s="20">
        <f t="shared" si="2"/>
        <v>11283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</row>
    <row r="30" spans="1:74" customFormat="1" ht="16.5" x14ac:dyDescent="0.25">
      <c r="A30" s="31">
        <v>109</v>
      </c>
      <c r="B30" s="20">
        <v>8305</v>
      </c>
      <c r="C30" s="23">
        <f t="shared" si="0"/>
        <v>0.90993754793469928</v>
      </c>
      <c r="D30" s="20">
        <v>822</v>
      </c>
      <c r="E30" s="23">
        <f t="shared" si="1"/>
        <v>9.0062452065300752E-2</v>
      </c>
      <c r="F30" s="20">
        <f t="shared" si="2"/>
        <v>9127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</row>
    <row r="31" spans="1:74" customFormat="1" ht="16.5" x14ac:dyDescent="0.25">
      <c r="A31" s="31">
        <v>110</v>
      </c>
      <c r="B31" s="20">
        <v>7911</v>
      </c>
      <c r="C31" s="23">
        <f t="shared" si="0"/>
        <v>0.92656359803232602</v>
      </c>
      <c r="D31" s="20">
        <v>627</v>
      </c>
      <c r="E31" s="23">
        <f t="shared" si="1"/>
        <v>7.3436401967673925E-2</v>
      </c>
      <c r="F31" s="20">
        <f t="shared" si="2"/>
        <v>8538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</row>
    <row r="32" spans="1:74" customFormat="1" ht="16.5" x14ac:dyDescent="0.25">
      <c r="A32" s="31">
        <v>111</v>
      </c>
      <c r="B32" s="20">
        <f>R10</f>
        <v>6935</v>
      </c>
      <c r="C32" s="23">
        <f t="shared" si="0"/>
        <v>0.94225543478260865</v>
      </c>
      <c r="D32" s="20">
        <f>I21</f>
        <v>425</v>
      </c>
      <c r="E32" s="23">
        <f t="shared" si="1"/>
        <v>5.7744565217391304E-2</v>
      </c>
      <c r="F32" s="20">
        <f t="shared" si="2"/>
        <v>7360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</row>
    <row r="33" spans="1:74" customFormat="1" ht="16.5" x14ac:dyDescent="0.25">
      <c r="A33" s="31">
        <v>112</v>
      </c>
      <c r="B33" s="20">
        <v>6063</v>
      </c>
      <c r="C33" s="23">
        <v>0.95399999999999996</v>
      </c>
      <c r="D33" s="20">
        <v>295</v>
      </c>
      <c r="E33" s="23">
        <v>4.5999999999999999E-2</v>
      </c>
      <c r="F33" s="20">
        <v>6358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</row>
  </sheetData>
  <mergeCells count="8">
    <mergeCell ref="A1:R1"/>
    <mergeCell ref="B2:R2"/>
    <mergeCell ref="B4:Q6"/>
    <mergeCell ref="B13:I13"/>
    <mergeCell ref="B15:H17"/>
    <mergeCell ref="B24:C24"/>
    <mergeCell ref="D24:E24"/>
    <mergeCell ref="F24:F25"/>
  </mergeCells>
  <phoneticPr fontId="24" type="noConversion"/>
  <pageMargins left="0.70000000000000007" right="0.70000000000000007" top="0.30000000000000004" bottom="0.30000000000000004" header="0.30000000000000004" footer="0.30000000000000004"/>
  <pageSetup paperSize="0" fitToWidth="0" fitToHeight="0" orientation="portrait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通報數量</vt:lpstr>
      <vt:lpstr>來電者分析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保護服務司房珉亘</dc:creator>
  <cp:lastModifiedBy>張壬翔</cp:lastModifiedBy>
  <cp:revision>9</cp:revision>
  <dcterms:created xsi:type="dcterms:W3CDTF">2023-08-07T07:33:36Z</dcterms:created>
  <dcterms:modified xsi:type="dcterms:W3CDTF">2024-10-09T06:19:08Z</dcterms:modified>
</cp:coreProperties>
</file>