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5.9國中學生飲食習慣-每天吃早餐、水果、蔬菜、牛奶或乳製品之百分比\"/>
    </mc:Choice>
  </mc:AlternateContent>
  <xr:revisionPtr revIDLastSave="0" documentId="8_{EC43E8B9-0D83-4C50-B235-ABADC7DD3475}" xr6:coauthVersionLast="47" xr6:coauthVersionMax="47" xr10:uidLastSave="{00000000-0000-0000-0000-000000000000}"/>
  <bookViews>
    <workbookView xWindow="-120" yWindow="-120" windowWidth="29040" windowHeight="15720"/>
  </bookViews>
  <sheets>
    <sheet name="2023年" sheetId="3" r:id="rId1"/>
    <sheet name="2021年" sheetId="2" r:id="rId2"/>
    <sheet name="2018年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8" i="3" l="1"/>
  <c r="N8" i="3"/>
  <c r="I8" i="3"/>
  <c r="D8" i="3"/>
  <c r="S7" i="3"/>
  <c r="N7" i="3"/>
  <c r="I7" i="3"/>
  <c r="D7" i="3"/>
  <c r="S5" i="3"/>
  <c r="N5" i="3"/>
  <c r="I5" i="3"/>
  <c r="D5" i="3"/>
  <c r="S8" i="2"/>
  <c r="Q8" i="2"/>
  <c r="N8" i="2"/>
  <c r="L8" i="2"/>
  <c r="I8" i="2"/>
  <c r="G8" i="2"/>
  <c r="D8" i="2"/>
  <c r="B8" i="2"/>
  <c r="S7" i="2"/>
  <c r="Q7" i="2"/>
  <c r="N7" i="2"/>
  <c r="L7" i="2"/>
  <c r="I7" i="2"/>
  <c r="G7" i="2"/>
  <c r="D7" i="2"/>
  <c r="B7" i="2"/>
  <c r="S5" i="2"/>
  <c r="Q5" i="2"/>
  <c r="N5" i="2"/>
  <c r="L5" i="2"/>
  <c r="I5" i="2"/>
  <c r="G5" i="2"/>
  <c r="D5" i="2"/>
  <c r="B5" i="2"/>
</calcChain>
</file>

<file path=xl/sharedStrings.xml><?xml version="1.0" encoding="utf-8"?>
<sst xmlns="http://schemas.openxmlformats.org/spreadsheetml/2006/main" count="168" uniqueCount="28">
  <si>
    <t>國中學生每天吃早餐百分比</t>
  </si>
  <si>
    <t>國中學生平均每天吃2份(含)以上水果之百分比</t>
  </si>
  <si>
    <t>國中學生平均每天吃3份(含)以上蔬菜之百分比</t>
  </si>
  <si>
    <t>國中學生每天至少喝一次牛奶或食用乳製品之百分比</t>
  </si>
  <si>
    <t>完訪樣本數</t>
  </si>
  <si>
    <t>有</t>
  </si>
  <si>
    <t>無</t>
  </si>
  <si>
    <t>%</t>
  </si>
  <si>
    <t>計</t>
  </si>
  <si>
    <t>性別</t>
  </si>
  <si>
    <t>男</t>
  </si>
  <si>
    <t>女</t>
  </si>
  <si>
    <r>
      <t>資料來源：衛生福利部國民健康署辦理之「民國</t>
    </r>
    <r>
      <rPr>
        <sz val="12"/>
        <color rgb="FF000000"/>
        <rFont val="Times New Roman"/>
        <family val="1"/>
      </rPr>
      <t>107</t>
    </r>
    <r>
      <rPr>
        <sz val="12"/>
        <color rgb="FF000000"/>
        <rFont val="標楷體"/>
        <family val="4"/>
        <charset val="136"/>
      </rPr>
      <t>年國中學生健康行為調查」。</t>
    </r>
  </si>
  <si>
    <t xml:space="preserve">註1.調查題目及問項：過去30天內，您每天吃早餐嗎？
（1）從來沒有吃（2）很少吃（3）有時吃（4）經常吃（5）總是有吃。
</t>
  </si>
  <si>
    <t xml:space="preserve">註1.調查題目及問項：一份水果約1個拳頭大小，過去7天內，請問您平均每天吃多少份水果？（1）每天不到1份（2）每天1份（3）每天2份（4）每天3份（5）每天4份（6）每天5份或更多。
</t>
  </si>
  <si>
    <t xml:space="preserve">註1.調查題目及問項：一份蔬菜約半碗的飯碗，過去7天內，請問您平均每天吃多少份蔬菜？（1）每天不到1份（2）每天1份（3）每天2份（4）每天3份（5）每天4份（6）每天5份或更多。
</t>
  </si>
  <si>
    <t xml:space="preserve">註1.過去30天內，請問您通常每天喝幾次牛奶或食用乳製品，如優格、優酪乳等？（1）都沒有吃（2）一天不到1次（3）每天1次（4）每天2次（5）每天3次（6）每天4次（7）每天5次(含)以上。
</t>
  </si>
  <si>
    <t>註2.計算公式：國中學生受訪者回答「經常吃」或「總是有吃」之人數÷國中學生有效完訪樣本人數×100%。</t>
  </si>
  <si>
    <t>註2.計算公式：國中學生受訪者回答「平均每天吃2份(含)以上水果」之人數÷國中學生有效完訪樣本人數×100%。</t>
  </si>
  <si>
    <t>註2.計算公式：國中學生受訪者回答「平均每天吃3份(含)以上蔬菜」之人數÷國中學生有效完訪樣本人數×100%。</t>
  </si>
  <si>
    <t>註2.計算公式：國中學生受訪者回答「每天喝牛奶或食用乳製品一次(含)以上」之人數÷國中學生有效完訪樣本人數×100%。</t>
  </si>
  <si>
    <t>註3.表中樣本數採最大可利用值，性別不詳者仍列入整體統計，故分項加總會與合計數不同；百分比數值經加權調整。</t>
  </si>
  <si>
    <t>資料來源：衛生福利部國民健康署辦理之「民國110年青少年健康行為調查」。</t>
  </si>
  <si>
    <r>
      <t>資料來源：衛生福利部國民健康署辦理之「民國</t>
    </r>
    <r>
      <rPr>
        <sz val="12"/>
        <color rgb="FF000000"/>
        <rFont val="Times New Roman"/>
        <family val="1"/>
      </rPr>
      <t>110</t>
    </r>
    <r>
      <rPr>
        <sz val="12"/>
        <color rgb="FF000000"/>
        <rFont val="標楷體"/>
        <family val="4"/>
        <charset val="136"/>
      </rPr>
      <t>年青少年健康行為調查」。</t>
    </r>
  </si>
  <si>
    <r>
      <t>資料來源：衛生福利部國民健康署辦理之「民國</t>
    </r>
    <r>
      <rPr>
        <sz val="12"/>
        <color rgb="FF000000"/>
        <rFont val="Times New Roman"/>
        <family val="1"/>
      </rPr>
      <t>110</t>
    </r>
    <r>
      <rPr>
        <sz val="12"/>
        <color rgb="FF000000"/>
        <rFont val="標楷體"/>
        <family val="4"/>
        <charset val="136"/>
      </rPr>
      <t>青少年健康行為調查」。</t>
    </r>
  </si>
  <si>
    <t>資料來源：衛生福利部國民健康署辦理之「民國112年青少年吸菸暨健康行為調查」。</t>
  </si>
  <si>
    <r>
      <t>資料來源：衛生福利部國民健康署辦理之「民國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年青少年吸菸暨健康行為調查」。</t>
    </r>
  </si>
  <si>
    <t xml:space="preserve">註1.過去30天內，請問您通常每天喝幾次牛奶或食用乳製品，如優格、優酪乳、乳酪等？（1）都沒有 食用相關製品（2）一天不到1次（3）每天1次（4）每天2次（5）每天3次（6）每天4次（7）每天5次(含)以上。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</si>
</sst>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0.0&quot; &quot;"/>
  </numFmts>
  <fonts count="22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family val="1"/>
      <charset val="136"/>
    </font>
    <font>
      <sz val="16"/>
      <color rgb="FF000000"/>
      <name val="Times New Roman"/>
      <family val="1"/>
    </font>
    <font>
      <b/>
      <sz val="16"/>
      <color rgb="FF000000"/>
      <name val="標楷體"/>
      <family val="4"/>
      <charset val="136"/>
    </font>
    <font>
      <sz val="16"/>
      <color rgb="FF00008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3">
    <xf numFmtId="0" fontId="0" fillId="0" borderId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7">
    <xf numFmtId="0" fontId="0" fillId="0" borderId="0" xfId="0"/>
    <xf numFmtId="0" fontId="13" fillId="0" borderId="0" xfId="4" applyFont="1" applyFill="1" applyAlignment="1">
      <alignment vertical="center"/>
    </xf>
    <xf numFmtId="176" fontId="13" fillId="0" borderId="0" xfId="4" applyNumberFormat="1" applyFont="1" applyFill="1" applyAlignment="1">
      <alignment horizontal="right" vertical="center"/>
    </xf>
    <xf numFmtId="177" fontId="13" fillId="0" borderId="0" xfId="4" applyNumberFormat="1" applyFont="1" applyFill="1" applyAlignment="1">
      <alignment horizontal="right" vertical="center"/>
    </xf>
    <xf numFmtId="0" fontId="0" fillId="0" borderId="0" xfId="5" applyFont="1" applyFill="1" applyAlignment="1"/>
    <xf numFmtId="0" fontId="0" fillId="0" borderId="0" xfId="5" applyFont="1" applyFill="1" applyAlignment="1">
      <alignment horizontal="left" wrapText="1"/>
    </xf>
    <xf numFmtId="0" fontId="16" fillId="0" borderId="0" xfId="5" applyFont="1" applyFill="1" applyAlignment="1"/>
    <xf numFmtId="177" fontId="17" fillId="9" borderId="2" xfId="4" applyNumberFormat="1" applyFont="1" applyFill="1" applyBorder="1" applyAlignment="1">
      <alignment horizontal="center" vertical="center" wrapText="1"/>
    </xf>
    <xf numFmtId="0" fontId="18" fillId="9" borderId="0" xfId="4" applyFont="1" applyFill="1" applyAlignment="1">
      <alignment horizontal="center" vertical="center" wrapText="1"/>
    </xf>
    <xf numFmtId="176" fontId="17" fillId="0" borderId="0" xfId="4" applyNumberFormat="1" applyFont="1" applyFill="1" applyAlignment="1">
      <alignment horizontal="center" wrapText="1"/>
    </xf>
    <xf numFmtId="177" fontId="17" fillId="0" borderId="0" xfId="4" applyNumberFormat="1" applyFont="1" applyFill="1" applyAlignment="1">
      <alignment horizontal="center" wrapText="1"/>
    </xf>
    <xf numFmtId="0" fontId="18" fillId="9" borderId="0" xfId="4" applyFont="1" applyFill="1" applyAlignment="1">
      <alignment horizontal="center" vertical="top" wrapText="1"/>
    </xf>
    <xf numFmtId="176" fontId="19" fillId="0" borderId="0" xfId="4" applyNumberFormat="1" applyFont="1" applyFill="1" applyAlignment="1">
      <alignment horizontal="center" vertical="top" wrapText="1"/>
    </xf>
    <xf numFmtId="177" fontId="19" fillId="0" borderId="0" xfId="4" applyNumberFormat="1" applyFont="1" applyFill="1" applyAlignment="1">
      <alignment horizontal="center" vertical="top" wrapText="1"/>
    </xf>
    <xf numFmtId="0" fontId="15" fillId="9" borderId="0" xfId="4" applyFont="1" applyFill="1" applyAlignment="1">
      <alignment horizontal="right" vertical="top" wrapText="1"/>
    </xf>
    <xf numFmtId="0" fontId="15" fillId="9" borderId="2" xfId="4" applyFont="1" applyFill="1" applyBorder="1" applyAlignment="1">
      <alignment horizontal="right" vertical="top" wrapText="1"/>
    </xf>
    <xf numFmtId="176" fontId="17" fillId="0" borderId="2" xfId="4" applyNumberFormat="1" applyFont="1" applyFill="1" applyBorder="1" applyAlignment="1">
      <alignment horizontal="center" wrapText="1"/>
    </xf>
    <xf numFmtId="177" fontId="17" fillId="0" borderId="2" xfId="4" applyNumberFormat="1" applyFont="1" applyFill="1" applyBorder="1" applyAlignment="1">
      <alignment horizontal="center" wrapText="1"/>
    </xf>
    <xf numFmtId="0" fontId="14" fillId="9" borderId="2" xfId="4" applyFont="1" applyFill="1" applyBorder="1" applyAlignment="1">
      <alignment horizontal="left" vertical="center" wrapText="1"/>
    </xf>
    <xf numFmtId="0" fontId="0" fillId="9" borderId="3" xfId="0" applyFill="1" applyBorder="1"/>
    <xf numFmtId="176" fontId="15" fillId="9" borderId="3" xfId="4" applyNumberFormat="1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left" vertical="center" wrapText="1"/>
    </xf>
    <xf numFmtId="0" fontId="20" fillId="0" borderId="0" xfId="4" applyFont="1" applyFill="1" applyAlignment="1">
      <alignment horizontal="left" vertical="center" wrapText="1"/>
    </xf>
    <xf numFmtId="0" fontId="13" fillId="0" borderId="0" xfId="3" applyFont="1" applyFill="1" applyAlignment="1">
      <alignment vertical="center"/>
    </xf>
    <xf numFmtId="176" fontId="13" fillId="0" borderId="0" xfId="3" applyNumberFormat="1" applyFont="1" applyFill="1" applyAlignment="1">
      <alignment horizontal="right" vertical="center"/>
    </xf>
    <xf numFmtId="177" fontId="13" fillId="0" borderId="0" xfId="3" applyNumberFormat="1" applyFont="1" applyFill="1" applyAlignment="1">
      <alignment horizontal="right" vertical="center"/>
    </xf>
    <xf numFmtId="0" fontId="0" fillId="0" borderId="0" xfId="0" applyAlignment="1">
      <alignment horizontal="left" wrapText="1"/>
    </xf>
    <xf numFmtId="0" fontId="16" fillId="0" borderId="0" xfId="0" applyFont="1"/>
    <xf numFmtId="177" fontId="17" fillId="9" borderId="2" xfId="3" applyNumberFormat="1" applyFont="1" applyFill="1" applyBorder="1" applyAlignment="1">
      <alignment horizontal="center" vertical="center" wrapText="1"/>
    </xf>
    <xf numFmtId="0" fontId="18" fillId="9" borderId="0" xfId="3" applyFont="1" applyFill="1" applyAlignment="1">
      <alignment horizontal="center" vertical="center" wrapText="1"/>
    </xf>
    <xf numFmtId="176" fontId="17" fillId="0" borderId="0" xfId="3" applyNumberFormat="1" applyFont="1" applyFill="1" applyAlignment="1">
      <alignment horizontal="center" wrapText="1"/>
    </xf>
    <xf numFmtId="177" fontId="17" fillId="0" borderId="0" xfId="3" applyNumberFormat="1" applyFont="1" applyFill="1" applyAlignment="1">
      <alignment horizontal="center" wrapText="1"/>
    </xf>
    <xf numFmtId="0" fontId="18" fillId="9" borderId="0" xfId="3" applyFont="1" applyFill="1" applyAlignment="1">
      <alignment horizontal="center" vertical="top" wrapText="1"/>
    </xf>
    <xf numFmtId="176" fontId="19" fillId="0" borderId="0" xfId="3" applyNumberFormat="1" applyFont="1" applyFill="1" applyAlignment="1">
      <alignment horizontal="center" vertical="top" wrapText="1"/>
    </xf>
    <xf numFmtId="177" fontId="19" fillId="0" borderId="0" xfId="3" applyNumberFormat="1" applyFont="1" applyFill="1" applyAlignment="1">
      <alignment horizontal="center" vertical="top" wrapText="1"/>
    </xf>
    <xf numFmtId="0" fontId="15" fillId="9" borderId="0" xfId="3" applyFont="1" applyFill="1" applyAlignment="1">
      <alignment horizontal="right" vertical="top" wrapText="1"/>
    </xf>
    <xf numFmtId="0" fontId="15" fillId="9" borderId="2" xfId="3" applyFont="1" applyFill="1" applyBorder="1" applyAlignment="1">
      <alignment horizontal="right" vertical="top" wrapText="1"/>
    </xf>
    <xf numFmtId="176" fontId="17" fillId="0" borderId="2" xfId="3" applyNumberFormat="1" applyFont="1" applyFill="1" applyBorder="1" applyAlignment="1">
      <alignment horizontal="center" wrapText="1"/>
    </xf>
    <xf numFmtId="177" fontId="17" fillId="0" borderId="2" xfId="3" applyNumberFormat="1" applyFont="1" applyFill="1" applyBorder="1" applyAlignment="1">
      <alignment horizontal="center" wrapText="1"/>
    </xf>
    <xf numFmtId="0" fontId="14" fillId="9" borderId="2" xfId="3" applyFont="1" applyFill="1" applyBorder="1" applyAlignment="1">
      <alignment horizontal="left" vertical="center" wrapText="1"/>
    </xf>
    <xf numFmtId="176" fontId="15" fillId="9" borderId="3" xfId="3" applyNumberFormat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/>
    </xf>
    <xf numFmtId="0" fontId="20" fillId="0" borderId="4" xfId="3" applyFont="1" applyFill="1" applyBorder="1" applyAlignment="1">
      <alignment horizontal="left" vertical="center" wrapText="1"/>
    </xf>
    <xf numFmtId="0" fontId="20" fillId="0" borderId="0" xfId="3" applyFont="1" applyFill="1" applyAlignment="1">
      <alignment horizontal="left" vertical="center" wrapText="1"/>
    </xf>
    <xf numFmtId="0" fontId="13" fillId="0" borderId="0" xfId="3" applyFont="1">
      <alignment vertical="center"/>
    </xf>
    <xf numFmtId="176" fontId="13" fillId="0" borderId="0" xfId="3" applyNumberFormat="1" applyFont="1" applyAlignment="1">
      <alignment horizontal="right" vertical="center"/>
    </xf>
    <xf numFmtId="177" fontId="13" fillId="0" borderId="0" xfId="3" applyNumberFormat="1" applyFont="1" applyAlignment="1">
      <alignment horizontal="right" vertical="center"/>
    </xf>
    <xf numFmtId="0" fontId="15" fillId="0" borderId="4" xfId="1" applyFont="1" applyBorder="1" applyAlignment="1">
      <alignment horizontal="center" vertical="center"/>
    </xf>
    <xf numFmtId="176" fontId="17" fillId="0" borderId="0" xfId="3" applyNumberFormat="1" applyFont="1" applyAlignment="1">
      <alignment horizontal="center" wrapText="1"/>
    </xf>
    <xf numFmtId="177" fontId="17" fillId="0" borderId="0" xfId="3" applyNumberFormat="1" applyFont="1" applyAlignment="1">
      <alignment horizontal="center" wrapText="1"/>
    </xf>
    <xf numFmtId="176" fontId="19" fillId="0" borderId="0" xfId="3" applyNumberFormat="1" applyFont="1" applyAlignment="1">
      <alignment horizontal="center" vertical="top" wrapText="1"/>
    </xf>
    <xf numFmtId="177" fontId="19" fillId="0" borderId="0" xfId="3" applyNumberFormat="1" applyFont="1" applyAlignment="1">
      <alignment horizontal="center" vertical="top" wrapText="1"/>
    </xf>
    <xf numFmtId="176" fontId="17" fillId="0" borderId="2" xfId="3" applyNumberFormat="1" applyFont="1" applyBorder="1" applyAlignment="1">
      <alignment horizontal="center" wrapText="1"/>
    </xf>
    <xf numFmtId="177" fontId="17" fillId="0" borderId="2" xfId="3" applyNumberFormat="1" applyFont="1" applyBorder="1" applyAlignment="1">
      <alignment horizontal="center" wrapText="1"/>
    </xf>
    <xf numFmtId="0" fontId="20" fillId="0" borderId="4" xfId="3" applyFont="1" applyBorder="1" applyAlignment="1">
      <alignment horizontal="left" vertical="center" wrapText="1"/>
    </xf>
    <xf numFmtId="0" fontId="20" fillId="0" borderId="0" xfId="3" applyFont="1" applyAlignment="1">
      <alignment horizontal="left" vertical="center" wrapText="1"/>
    </xf>
  </cellXfs>
  <cellStyles count="23">
    <cellStyle name="Accent" xfId="6"/>
    <cellStyle name="Accent 1" xfId="7"/>
    <cellStyle name="Accent 2" xfId="8"/>
    <cellStyle name="Accent 3" xfId="9"/>
    <cellStyle name="Bad" xfId="10"/>
    <cellStyle name="Error" xfId="11"/>
    <cellStyle name="Footnote" xfId="12"/>
    <cellStyle name="Good" xfId="13"/>
    <cellStyle name="Heading (user)" xfId="14"/>
    <cellStyle name="Heading 1" xfId="15"/>
    <cellStyle name="Heading 2" xfId="16"/>
    <cellStyle name="Hyperlink" xfId="17"/>
    <cellStyle name="Neutral" xfId="18"/>
    <cellStyle name="Note" xfId="19"/>
    <cellStyle name="Status" xfId="20"/>
    <cellStyle name="Text" xfId="21"/>
    <cellStyle name="Warning" xfId="22"/>
    <cellStyle name="一般" xfId="0" builtinId="0" customBuiltin="1"/>
    <cellStyle name="一般 2" xfId="3"/>
    <cellStyle name="一般 2 2" xfId="4"/>
    <cellStyle name="一般 3" xfId="5"/>
    <cellStyle name="一般_15歲以上疾病統計" xfId="1"/>
    <cellStyle name="一般_15歲以上疾病統計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workbookViewId="0">
      <selection sqref="A1:XFD1"/>
    </sheetView>
  </sheetViews>
  <sheetFormatPr defaultRowHeight="16.5" x14ac:dyDescent="0.25"/>
  <cols>
    <col min="1" max="1" width="7.25" style="45" customWidth="1"/>
    <col min="2" max="2" width="15.625" style="46" customWidth="1"/>
    <col min="3" max="4" width="8.125" style="47" customWidth="1"/>
    <col min="5" max="5" width="5.125" customWidth="1"/>
    <col min="6" max="6" width="7.5" customWidth="1"/>
    <col min="7" max="7" width="16.375" customWidth="1"/>
    <col min="8" max="9" width="9.75" customWidth="1"/>
    <col min="10" max="10" width="5.75" customWidth="1"/>
    <col min="11" max="11" width="8.5" customWidth="1"/>
    <col min="12" max="12" width="15.625" customWidth="1"/>
    <col min="13" max="13" width="9.375" customWidth="1"/>
    <col min="14" max="14" width="10.25" customWidth="1"/>
    <col min="15" max="15" width="5.375" customWidth="1"/>
    <col min="16" max="16" width="8.5" customWidth="1"/>
    <col min="17" max="17" width="15.875" customWidth="1"/>
    <col min="18" max="18" width="10.375" customWidth="1"/>
    <col min="19" max="19" width="10.875" customWidth="1"/>
    <col min="20" max="1024" width="8.125" customWidth="1"/>
    <col min="1025" max="1025" width="9" customWidth="1"/>
  </cols>
  <sheetData>
    <row r="1" spans="1:19" ht="40.15" customHeight="1" x14ac:dyDescent="0.25">
      <c r="A1" s="40" t="s">
        <v>0</v>
      </c>
      <c r="B1" s="40"/>
      <c r="C1" s="40"/>
      <c r="D1" s="40"/>
      <c r="E1" s="27"/>
      <c r="F1" s="40" t="s">
        <v>1</v>
      </c>
      <c r="G1" s="40"/>
      <c r="H1" s="40"/>
      <c r="I1" s="40"/>
      <c r="J1" s="27"/>
      <c r="K1" s="40" t="s">
        <v>2</v>
      </c>
      <c r="L1" s="40"/>
      <c r="M1" s="40"/>
      <c r="N1" s="40"/>
      <c r="O1" s="27"/>
      <c r="P1" s="40" t="s">
        <v>3</v>
      </c>
      <c r="Q1" s="40"/>
      <c r="R1" s="40"/>
      <c r="S1" s="40"/>
    </row>
    <row r="2" spans="1:19" ht="25.9" customHeight="1" x14ac:dyDescent="0.3">
      <c r="A2" s="19"/>
      <c r="B2" s="41" t="s">
        <v>4</v>
      </c>
      <c r="C2" s="48" t="s">
        <v>5</v>
      </c>
      <c r="D2" s="48" t="s">
        <v>6</v>
      </c>
      <c r="E2" s="28"/>
      <c r="F2" s="19"/>
      <c r="G2" s="41" t="s">
        <v>4</v>
      </c>
      <c r="H2" s="48" t="s">
        <v>5</v>
      </c>
      <c r="I2" s="48" t="s">
        <v>6</v>
      </c>
      <c r="J2" s="28"/>
      <c r="K2" s="19"/>
      <c r="L2" s="41" t="s">
        <v>4</v>
      </c>
      <c r="M2" s="48" t="s">
        <v>5</v>
      </c>
      <c r="N2" s="48" t="s">
        <v>6</v>
      </c>
      <c r="O2" s="28"/>
      <c r="P2" s="19"/>
      <c r="Q2" s="41" t="s">
        <v>4</v>
      </c>
      <c r="R2" s="48" t="s">
        <v>5</v>
      </c>
      <c r="S2" s="48" t="s">
        <v>6</v>
      </c>
    </row>
    <row r="3" spans="1:19" ht="21" x14ac:dyDescent="0.3">
      <c r="A3" s="19"/>
      <c r="B3" s="41"/>
      <c r="C3" s="48"/>
      <c r="D3" s="48"/>
      <c r="E3" s="28"/>
      <c r="F3" s="19"/>
      <c r="G3" s="41"/>
      <c r="H3" s="48"/>
      <c r="I3" s="48"/>
      <c r="J3" s="28"/>
      <c r="K3" s="19"/>
      <c r="L3" s="41"/>
      <c r="M3" s="48"/>
      <c r="N3" s="48"/>
      <c r="O3" s="28"/>
      <c r="P3" s="19"/>
      <c r="Q3" s="41"/>
      <c r="R3" s="48"/>
      <c r="S3" s="48"/>
    </row>
    <row r="4" spans="1:19" ht="21" x14ac:dyDescent="0.3">
      <c r="A4" s="19"/>
      <c r="B4" s="41"/>
      <c r="C4" s="29" t="s">
        <v>7</v>
      </c>
      <c r="D4" s="29" t="s">
        <v>7</v>
      </c>
      <c r="E4" s="28"/>
      <c r="F4" s="19"/>
      <c r="G4" s="41"/>
      <c r="H4" s="29" t="s">
        <v>7</v>
      </c>
      <c r="I4" s="29" t="s">
        <v>7</v>
      </c>
      <c r="J4" s="28"/>
      <c r="K4" s="19"/>
      <c r="L4" s="41"/>
      <c r="M4" s="29" t="s">
        <v>7</v>
      </c>
      <c r="N4" s="29" t="s">
        <v>7</v>
      </c>
      <c r="O4" s="28"/>
      <c r="P4" s="19"/>
      <c r="Q4" s="41"/>
      <c r="R4" s="29" t="s">
        <v>7</v>
      </c>
      <c r="S4" s="29" t="s">
        <v>7</v>
      </c>
    </row>
    <row r="5" spans="1:19" ht="27.6" customHeight="1" x14ac:dyDescent="0.3">
      <c r="A5" s="30" t="s">
        <v>8</v>
      </c>
      <c r="B5" s="49">
        <v>20316</v>
      </c>
      <c r="C5" s="50">
        <v>79.327799999999996</v>
      </c>
      <c r="D5" s="50">
        <f>100-C5</f>
        <v>20.672200000000004</v>
      </c>
      <c r="E5" s="28"/>
      <c r="F5" s="30" t="s">
        <v>8</v>
      </c>
      <c r="G5" s="49">
        <v>20335</v>
      </c>
      <c r="H5" s="50">
        <v>27.507899999999999</v>
      </c>
      <c r="I5" s="50">
        <f>100-H5</f>
        <v>72.492099999999994</v>
      </c>
      <c r="J5" s="28"/>
      <c r="K5" s="30" t="s">
        <v>8</v>
      </c>
      <c r="L5" s="49">
        <v>20296</v>
      </c>
      <c r="M5" s="50">
        <v>20.766200000000001</v>
      </c>
      <c r="N5" s="50">
        <f>100-M5</f>
        <v>79.233800000000002</v>
      </c>
      <c r="O5" s="28"/>
      <c r="P5" s="30" t="s">
        <v>8</v>
      </c>
      <c r="Q5" s="49">
        <v>20311</v>
      </c>
      <c r="R5" s="50">
        <v>56.951300000000003</v>
      </c>
      <c r="S5" s="50">
        <f>100-R5</f>
        <v>43.048699999999997</v>
      </c>
    </row>
    <row r="6" spans="1:19" ht="21" x14ac:dyDescent="0.3">
      <c r="A6" s="33" t="s">
        <v>9</v>
      </c>
      <c r="B6" s="51"/>
      <c r="C6" s="52"/>
      <c r="D6" s="52"/>
      <c r="E6" s="28"/>
      <c r="F6" s="33" t="s">
        <v>9</v>
      </c>
      <c r="G6" s="51"/>
      <c r="H6" s="52"/>
      <c r="I6" s="52"/>
      <c r="J6" s="28"/>
      <c r="K6" s="33" t="s">
        <v>9</v>
      </c>
      <c r="L6" s="51"/>
      <c r="M6" s="52"/>
      <c r="N6" s="52"/>
      <c r="O6" s="28"/>
      <c r="P6" s="33" t="s">
        <v>9</v>
      </c>
      <c r="Q6" s="51"/>
      <c r="R6" s="52"/>
      <c r="S6" s="52"/>
    </row>
    <row r="7" spans="1:19" ht="27" customHeight="1" x14ac:dyDescent="0.3">
      <c r="A7" s="36" t="s">
        <v>10</v>
      </c>
      <c r="B7" s="49">
        <v>10413</v>
      </c>
      <c r="C7" s="50">
        <v>80.396299999999997</v>
      </c>
      <c r="D7" s="50">
        <f>100-C7</f>
        <v>19.603700000000003</v>
      </c>
      <c r="E7" s="28"/>
      <c r="F7" s="36" t="s">
        <v>10</v>
      </c>
      <c r="G7" s="49">
        <v>10426</v>
      </c>
      <c r="H7" s="50">
        <v>30.4678</v>
      </c>
      <c r="I7" s="50">
        <f>100-H7</f>
        <v>69.532200000000003</v>
      </c>
      <c r="J7" s="28"/>
      <c r="K7" s="36" t="s">
        <v>10</v>
      </c>
      <c r="L7" s="49">
        <v>10391</v>
      </c>
      <c r="M7" s="50">
        <v>23.290700000000001</v>
      </c>
      <c r="N7" s="50">
        <f>100-M7</f>
        <v>76.709299999999999</v>
      </c>
      <c r="O7" s="28"/>
      <c r="P7" s="36" t="s">
        <v>10</v>
      </c>
      <c r="Q7" s="49">
        <v>10409</v>
      </c>
      <c r="R7" s="50">
        <v>60.151000000000003</v>
      </c>
      <c r="S7" s="50">
        <f>100-R7</f>
        <v>39.848999999999997</v>
      </c>
    </row>
    <row r="8" spans="1:19" ht="27" customHeight="1" x14ac:dyDescent="0.3">
      <c r="A8" s="37" t="s">
        <v>11</v>
      </c>
      <c r="B8" s="53">
        <v>9756</v>
      </c>
      <c r="C8" s="54">
        <v>78.426599999999993</v>
      </c>
      <c r="D8" s="54">
        <f>100-C8</f>
        <v>21.573400000000007</v>
      </c>
      <c r="E8" s="28"/>
      <c r="F8" s="37" t="s">
        <v>11</v>
      </c>
      <c r="G8" s="53">
        <v>9761</v>
      </c>
      <c r="H8" s="54">
        <v>24.3934</v>
      </c>
      <c r="I8" s="54">
        <f>100-H8</f>
        <v>75.6066</v>
      </c>
      <c r="J8" s="28"/>
      <c r="K8" s="37" t="s">
        <v>11</v>
      </c>
      <c r="L8" s="53">
        <v>9759</v>
      </c>
      <c r="M8" s="54">
        <v>17.907299999999999</v>
      </c>
      <c r="N8" s="54">
        <f>100-M8</f>
        <v>82.092700000000008</v>
      </c>
      <c r="O8" s="28"/>
      <c r="P8" s="37" t="s">
        <v>11</v>
      </c>
      <c r="Q8" s="53">
        <v>9755</v>
      </c>
      <c r="R8" s="54">
        <v>53.657899999999998</v>
      </c>
      <c r="S8" s="54">
        <f>100-R8</f>
        <v>46.342100000000002</v>
      </c>
    </row>
    <row r="9" spans="1:19" ht="54.6" customHeight="1" x14ac:dyDescent="0.25">
      <c r="A9" s="55" t="s">
        <v>25</v>
      </c>
      <c r="B9" s="55"/>
      <c r="C9" s="55"/>
      <c r="D9" s="55"/>
      <c r="F9" s="55" t="s">
        <v>25</v>
      </c>
      <c r="G9" s="55"/>
      <c r="H9" s="55"/>
      <c r="I9" s="55"/>
      <c r="K9" s="55" t="s">
        <v>26</v>
      </c>
      <c r="L9" s="55"/>
      <c r="M9" s="55"/>
      <c r="N9" s="55"/>
      <c r="P9" s="55" t="s">
        <v>26</v>
      </c>
      <c r="Q9" s="55"/>
      <c r="R9" s="55"/>
      <c r="S9" s="55"/>
    </row>
    <row r="10" spans="1:19" ht="99.6" customHeight="1" x14ac:dyDescent="0.25">
      <c r="A10" s="56" t="s">
        <v>13</v>
      </c>
      <c r="B10" s="56"/>
      <c r="C10" s="56"/>
      <c r="D10" s="56"/>
      <c r="F10" s="56" t="s">
        <v>14</v>
      </c>
      <c r="G10" s="56"/>
      <c r="H10" s="56"/>
      <c r="I10" s="56"/>
      <c r="K10" s="56" t="s">
        <v>15</v>
      </c>
      <c r="L10" s="56"/>
      <c r="M10" s="56"/>
      <c r="N10" s="56"/>
      <c r="P10" s="56" t="s">
        <v>27</v>
      </c>
      <c r="Q10" s="56"/>
      <c r="R10" s="56"/>
      <c r="S10" s="56"/>
    </row>
    <row r="11" spans="1:19" ht="67.900000000000006" customHeight="1" x14ac:dyDescent="0.25">
      <c r="A11" s="56" t="s">
        <v>17</v>
      </c>
      <c r="B11" s="56"/>
      <c r="C11" s="56"/>
      <c r="D11" s="56"/>
      <c r="F11" s="56" t="s">
        <v>18</v>
      </c>
      <c r="G11" s="56"/>
      <c r="H11" s="56"/>
      <c r="I11" s="56"/>
      <c r="K11" s="56" t="s">
        <v>19</v>
      </c>
      <c r="L11" s="56"/>
      <c r="M11" s="56"/>
      <c r="N11" s="56"/>
      <c r="P11" s="56" t="s">
        <v>20</v>
      </c>
      <c r="Q11" s="56"/>
      <c r="R11" s="56"/>
      <c r="S11" s="56"/>
    </row>
    <row r="12" spans="1:19" ht="46.9" customHeight="1" x14ac:dyDescent="0.25">
      <c r="A12" s="56" t="s">
        <v>21</v>
      </c>
      <c r="B12" s="56"/>
      <c r="C12" s="56"/>
      <c r="D12" s="56"/>
      <c r="F12" s="56" t="s">
        <v>21</v>
      </c>
      <c r="G12" s="56"/>
      <c r="H12" s="56"/>
      <c r="I12" s="56"/>
      <c r="K12" s="56" t="s">
        <v>21</v>
      </c>
      <c r="L12" s="56"/>
      <c r="M12" s="56"/>
      <c r="N12" s="56"/>
      <c r="P12" s="56" t="s">
        <v>21</v>
      </c>
      <c r="Q12" s="56"/>
      <c r="R12" s="56"/>
      <c r="S12" s="56"/>
    </row>
  </sheetData>
  <mergeCells count="36">
    <mergeCell ref="A12:D12"/>
    <mergeCell ref="F12:I12"/>
    <mergeCell ref="K12:N12"/>
    <mergeCell ref="P12:S12"/>
    <mergeCell ref="A10:D10"/>
    <mergeCell ref="F10:I10"/>
    <mergeCell ref="K10:N10"/>
    <mergeCell ref="P10:S10"/>
    <mergeCell ref="A11:D11"/>
    <mergeCell ref="F11:I11"/>
    <mergeCell ref="K11:N11"/>
    <mergeCell ref="P11:S11"/>
    <mergeCell ref="P2:P4"/>
    <mergeCell ref="Q2:Q4"/>
    <mergeCell ref="R2:R3"/>
    <mergeCell ref="S2:S3"/>
    <mergeCell ref="A9:D9"/>
    <mergeCell ref="F9:I9"/>
    <mergeCell ref="K9:N9"/>
    <mergeCell ref="P9:S9"/>
    <mergeCell ref="H2:H3"/>
    <mergeCell ref="I2:I3"/>
    <mergeCell ref="K2:K4"/>
    <mergeCell ref="L2:L4"/>
    <mergeCell ref="M2:M3"/>
    <mergeCell ref="N2:N3"/>
    <mergeCell ref="A1:D1"/>
    <mergeCell ref="F1:I1"/>
    <mergeCell ref="K1:N1"/>
    <mergeCell ref="P1:S1"/>
    <mergeCell ref="A2:A4"/>
    <mergeCell ref="B2:B4"/>
    <mergeCell ref="C2:C3"/>
    <mergeCell ref="D2:D3"/>
    <mergeCell ref="F2:F4"/>
    <mergeCell ref="G2:G4"/>
  </mergeCells>
  <phoneticPr fontId="21" type="noConversion"/>
  <pageMargins left="0.90551181102362199" right="0.31535433070866109" top="1.1417322834645671" bottom="1.1417322834645671" header="0.74803149606299213" footer="0.74803149606299213"/>
  <pageSetup paperSize="0" scale="85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>
      <selection sqref="A1:XFD1"/>
    </sheetView>
  </sheetViews>
  <sheetFormatPr defaultRowHeight="16.5" x14ac:dyDescent="0.25"/>
  <cols>
    <col min="1" max="1" width="7.25" style="24" customWidth="1"/>
    <col min="2" max="2" width="15.625" style="25" customWidth="1"/>
    <col min="3" max="4" width="8.125" style="26" customWidth="1"/>
    <col min="5" max="5" width="5.125" customWidth="1"/>
    <col min="6" max="6" width="7.5" customWidth="1"/>
    <col min="7" max="7" width="16.375" customWidth="1"/>
    <col min="8" max="9" width="9.75" customWidth="1"/>
    <col min="10" max="10" width="5.75" customWidth="1"/>
    <col min="11" max="11" width="8.5" customWidth="1"/>
    <col min="12" max="12" width="15.625" customWidth="1"/>
    <col min="13" max="13" width="9.375" customWidth="1"/>
    <col min="14" max="14" width="10.25" customWidth="1"/>
    <col min="15" max="15" width="5.375" customWidth="1"/>
    <col min="16" max="16" width="8.5" customWidth="1"/>
    <col min="17" max="17" width="15.875" customWidth="1"/>
    <col min="18" max="18" width="10.375" customWidth="1"/>
    <col min="19" max="19" width="10.875" customWidth="1"/>
    <col min="20" max="1024" width="8.125" customWidth="1"/>
    <col min="1025" max="1025" width="9" customWidth="1"/>
  </cols>
  <sheetData>
    <row r="1" spans="1:19" ht="40.15" customHeight="1" x14ac:dyDescent="0.25">
      <c r="A1" s="40" t="s">
        <v>0</v>
      </c>
      <c r="B1" s="40"/>
      <c r="C1" s="40"/>
      <c r="D1" s="40"/>
      <c r="E1" s="27"/>
      <c r="F1" s="40" t="s">
        <v>1</v>
      </c>
      <c r="G1" s="40"/>
      <c r="H1" s="40"/>
      <c r="I1" s="40"/>
      <c r="J1" s="27"/>
      <c r="K1" s="40" t="s">
        <v>2</v>
      </c>
      <c r="L1" s="40"/>
      <c r="M1" s="40"/>
      <c r="N1" s="40"/>
      <c r="O1" s="27"/>
      <c r="P1" s="40" t="s">
        <v>3</v>
      </c>
      <c r="Q1" s="40"/>
      <c r="R1" s="40"/>
      <c r="S1" s="40"/>
    </row>
    <row r="2" spans="1:19" ht="25.9" customHeight="1" x14ac:dyDescent="0.3">
      <c r="A2" s="19"/>
      <c r="B2" s="41" t="s">
        <v>4</v>
      </c>
      <c r="C2" s="42" t="s">
        <v>5</v>
      </c>
      <c r="D2" s="42" t="s">
        <v>6</v>
      </c>
      <c r="E2" s="28"/>
      <c r="F2" s="19"/>
      <c r="G2" s="41" t="s">
        <v>4</v>
      </c>
      <c r="H2" s="42" t="s">
        <v>5</v>
      </c>
      <c r="I2" s="42" t="s">
        <v>6</v>
      </c>
      <c r="J2" s="28"/>
      <c r="K2" s="19"/>
      <c r="L2" s="41" t="s">
        <v>4</v>
      </c>
      <c r="M2" s="42" t="s">
        <v>5</v>
      </c>
      <c r="N2" s="42" t="s">
        <v>6</v>
      </c>
      <c r="O2" s="28"/>
      <c r="P2" s="19"/>
      <c r="Q2" s="41" t="s">
        <v>4</v>
      </c>
      <c r="R2" s="42" t="s">
        <v>5</v>
      </c>
      <c r="S2" s="42" t="s">
        <v>6</v>
      </c>
    </row>
    <row r="3" spans="1:19" ht="21" x14ac:dyDescent="0.3">
      <c r="A3" s="19"/>
      <c r="B3" s="41"/>
      <c r="C3" s="42"/>
      <c r="D3" s="42"/>
      <c r="E3" s="28"/>
      <c r="F3" s="19"/>
      <c r="G3" s="41"/>
      <c r="H3" s="42"/>
      <c r="I3" s="42"/>
      <c r="J3" s="28"/>
      <c r="K3" s="19"/>
      <c r="L3" s="41"/>
      <c r="M3" s="42"/>
      <c r="N3" s="42"/>
      <c r="O3" s="28"/>
      <c r="P3" s="19"/>
      <c r="Q3" s="41"/>
      <c r="R3" s="42"/>
      <c r="S3" s="42"/>
    </row>
    <row r="4" spans="1:19" ht="21" x14ac:dyDescent="0.3">
      <c r="A4" s="19"/>
      <c r="B4" s="41"/>
      <c r="C4" s="29" t="s">
        <v>7</v>
      </c>
      <c r="D4" s="29" t="s">
        <v>7</v>
      </c>
      <c r="E4" s="28"/>
      <c r="F4" s="19"/>
      <c r="G4" s="41"/>
      <c r="H4" s="29" t="s">
        <v>7</v>
      </c>
      <c r="I4" s="29" t="s">
        <v>7</v>
      </c>
      <c r="J4" s="28"/>
      <c r="K4" s="19"/>
      <c r="L4" s="41"/>
      <c r="M4" s="29" t="s">
        <v>7</v>
      </c>
      <c r="N4" s="29" t="s">
        <v>7</v>
      </c>
      <c r="O4" s="28"/>
      <c r="P4" s="19"/>
      <c r="Q4" s="41"/>
      <c r="R4" s="29" t="s">
        <v>7</v>
      </c>
      <c r="S4" s="29" t="s">
        <v>7</v>
      </c>
    </row>
    <row r="5" spans="1:19" ht="27.6" customHeight="1" x14ac:dyDescent="0.3">
      <c r="A5" s="30" t="s">
        <v>8</v>
      </c>
      <c r="B5" s="31">
        <f>2317+449</f>
        <v>2766</v>
      </c>
      <c r="C5" s="32">
        <v>83.1</v>
      </c>
      <c r="D5" s="32">
        <f>100-C5</f>
        <v>16.900000000000006</v>
      </c>
      <c r="E5" s="28"/>
      <c r="F5" s="30" t="s">
        <v>8</v>
      </c>
      <c r="G5" s="31">
        <f>828+1948</f>
        <v>2776</v>
      </c>
      <c r="H5" s="32">
        <v>28.9</v>
      </c>
      <c r="I5" s="32">
        <f>100-H5</f>
        <v>71.099999999999994</v>
      </c>
      <c r="J5" s="28"/>
      <c r="K5" s="30" t="s">
        <v>8</v>
      </c>
      <c r="L5" s="31">
        <f>587+2178</f>
        <v>2765</v>
      </c>
      <c r="M5" s="32">
        <v>21</v>
      </c>
      <c r="N5" s="32">
        <f>100-M5</f>
        <v>79</v>
      </c>
      <c r="O5" s="28"/>
      <c r="P5" s="30" t="s">
        <v>8</v>
      </c>
      <c r="Q5" s="31">
        <f>1613+1158</f>
        <v>2771</v>
      </c>
      <c r="R5" s="32">
        <v>56.6</v>
      </c>
      <c r="S5" s="32">
        <f>100-R5</f>
        <v>43.4</v>
      </c>
    </row>
    <row r="6" spans="1:19" ht="21" x14ac:dyDescent="0.3">
      <c r="A6" s="33" t="s">
        <v>9</v>
      </c>
      <c r="B6" s="34"/>
      <c r="C6" s="35"/>
      <c r="D6" s="35"/>
      <c r="E6" s="28"/>
      <c r="F6" s="33" t="s">
        <v>9</v>
      </c>
      <c r="G6" s="34"/>
      <c r="H6" s="35"/>
      <c r="I6" s="35"/>
      <c r="J6" s="28"/>
      <c r="K6" s="33" t="s">
        <v>9</v>
      </c>
      <c r="L6" s="34"/>
      <c r="M6" s="35"/>
      <c r="N6" s="35"/>
      <c r="O6" s="28"/>
      <c r="P6" s="33" t="s">
        <v>9</v>
      </c>
      <c r="Q6" s="34"/>
      <c r="R6" s="35"/>
      <c r="S6" s="35"/>
    </row>
    <row r="7" spans="1:19" ht="22.9" customHeight="1" x14ac:dyDescent="0.3">
      <c r="A7" s="36" t="s">
        <v>10</v>
      </c>
      <c r="B7" s="31">
        <f>1262+201</f>
        <v>1463</v>
      </c>
      <c r="C7" s="32">
        <v>85.7</v>
      </c>
      <c r="D7" s="32">
        <f>100-C7</f>
        <v>14.299999999999997</v>
      </c>
      <c r="E7" s="28"/>
      <c r="F7" s="36" t="s">
        <v>10</v>
      </c>
      <c r="G7" s="31">
        <f>444+1022</f>
        <v>1466</v>
      </c>
      <c r="H7" s="32">
        <v>29.6</v>
      </c>
      <c r="I7" s="32">
        <f>100-H7</f>
        <v>70.400000000000006</v>
      </c>
      <c r="J7" s="28"/>
      <c r="K7" s="36" t="s">
        <v>10</v>
      </c>
      <c r="L7" s="31">
        <f>346+1113</f>
        <v>1459</v>
      </c>
      <c r="M7" s="32">
        <v>23.7</v>
      </c>
      <c r="N7" s="32">
        <f>100-M7</f>
        <v>76.3</v>
      </c>
      <c r="O7" s="28"/>
      <c r="P7" s="36" t="s">
        <v>10</v>
      </c>
      <c r="Q7" s="31">
        <f>893+570</f>
        <v>1463</v>
      </c>
      <c r="R7" s="32">
        <v>59.8</v>
      </c>
      <c r="S7" s="32">
        <f>100-R7</f>
        <v>40.200000000000003</v>
      </c>
    </row>
    <row r="8" spans="1:19" ht="24.6" customHeight="1" x14ac:dyDescent="0.3">
      <c r="A8" s="37" t="s">
        <v>11</v>
      </c>
      <c r="B8" s="38">
        <f>1049+244</f>
        <v>1293</v>
      </c>
      <c r="C8" s="39">
        <v>80.5</v>
      </c>
      <c r="D8" s="39">
        <f>100-C8</f>
        <v>19.5</v>
      </c>
      <c r="E8" s="28"/>
      <c r="F8" s="37" t="s">
        <v>11</v>
      </c>
      <c r="G8" s="38">
        <f>380+920</f>
        <v>1300</v>
      </c>
      <c r="H8" s="39">
        <v>28.1</v>
      </c>
      <c r="I8" s="39">
        <f>100-H8</f>
        <v>71.900000000000006</v>
      </c>
      <c r="J8" s="28"/>
      <c r="K8" s="37" t="s">
        <v>11</v>
      </c>
      <c r="L8" s="38">
        <f>240+1056</f>
        <v>1296</v>
      </c>
      <c r="M8" s="39">
        <v>18.2</v>
      </c>
      <c r="N8" s="39">
        <f>100-M8</f>
        <v>81.8</v>
      </c>
      <c r="O8" s="28"/>
      <c r="P8" s="37" t="s">
        <v>11</v>
      </c>
      <c r="Q8" s="38">
        <f>716+582</f>
        <v>1298</v>
      </c>
      <c r="R8" s="39">
        <v>53.3</v>
      </c>
      <c r="S8" s="39">
        <f>100-R8</f>
        <v>46.7</v>
      </c>
    </row>
    <row r="9" spans="1:19" ht="54.6" customHeight="1" x14ac:dyDescent="0.25">
      <c r="A9" s="43" t="s">
        <v>22</v>
      </c>
      <c r="B9" s="43"/>
      <c r="C9" s="43"/>
      <c r="D9" s="43"/>
      <c r="F9" s="43" t="s">
        <v>23</v>
      </c>
      <c r="G9" s="43"/>
      <c r="H9" s="43"/>
      <c r="I9" s="43"/>
      <c r="K9" s="43" t="s">
        <v>24</v>
      </c>
      <c r="L9" s="43"/>
      <c r="M9" s="43"/>
      <c r="N9" s="43"/>
      <c r="P9" s="43" t="s">
        <v>23</v>
      </c>
      <c r="Q9" s="43"/>
      <c r="R9" s="43"/>
      <c r="S9" s="43"/>
    </row>
    <row r="10" spans="1:19" ht="99.6" customHeight="1" x14ac:dyDescent="0.25">
      <c r="A10" s="44" t="s">
        <v>13</v>
      </c>
      <c r="B10" s="44"/>
      <c r="C10" s="44"/>
      <c r="D10" s="44"/>
      <c r="F10" s="44" t="s">
        <v>14</v>
      </c>
      <c r="G10" s="44"/>
      <c r="H10" s="44"/>
      <c r="I10" s="44"/>
      <c r="K10" s="44" t="s">
        <v>15</v>
      </c>
      <c r="L10" s="44"/>
      <c r="M10" s="44"/>
      <c r="N10" s="44"/>
      <c r="P10" s="44" t="s">
        <v>16</v>
      </c>
      <c r="Q10" s="44"/>
      <c r="R10" s="44"/>
      <c r="S10" s="44"/>
    </row>
    <row r="11" spans="1:19" ht="67.900000000000006" customHeight="1" x14ac:dyDescent="0.25">
      <c r="A11" s="44" t="s">
        <v>17</v>
      </c>
      <c r="B11" s="44"/>
      <c r="C11" s="44"/>
      <c r="D11" s="44"/>
      <c r="F11" s="44" t="s">
        <v>18</v>
      </c>
      <c r="G11" s="44"/>
      <c r="H11" s="44"/>
      <c r="I11" s="44"/>
      <c r="K11" s="44" t="s">
        <v>19</v>
      </c>
      <c r="L11" s="44"/>
      <c r="M11" s="44"/>
      <c r="N11" s="44"/>
      <c r="P11" s="44" t="s">
        <v>20</v>
      </c>
      <c r="Q11" s="44"/>
      <c r="R11" s="44"/>
      <c r="S11" s="44"/>
    </row>
    <row r="12" spans="1:19" ht="46.9" customHeight="1" x14ac:dyDescent="0.25">
      <c r="A12" s="44" t="s">
        <v>21</v>
      </c>
      <c r="B12" s="44"/>
      <c r="C12" s="44"/>
      <c r="D12" s="44"/>
      <c r="F12" s="44" t="s">
        <v>21</v>
      </c>
      <c r="G12" s="44"/>
      <c r="H12" s="44"/>
      <c r="I12" s="44"/>
      <c r="K12" s="44" t="s">
        <v>21</v>
      </c>
      <c r="L12" s="44"/>
      <c r="M12" s="44"/>
      <c r="N12" s="44"/>
      <c r="P12" s="44" t="s">
        <v>21</v>
      </c>
      <c r="Q12" s="44"/>
      <c r="R12" s="44"/>
      <c r="S12" s="44"/>
    </row>
  </sheetData>
  <mergeCells count="36">
    <mergeCell ref="A12:D12"/>
    <mergeCell ref="F12:I12"/>
    <mergeCell ref="K12:N12"/>
    <mergeCell ref="P12:S12"/>
    <mergeCell ref="A10:D10"/>
    <mergeCell ref="F10:I10"/>
    <mergeCell ref="K10:N10"/>
    <mergeCell ref="P10:S10"/>
    <mergeCell ref="A11:D11"/>
    <mergeCell ref="F11:I11"/>
    <mergeCell ref="K11:N11"/>
    <mergeCell ref="P11:S11"/>
    <mergeCell ref="P2:P4"/>
    <mergeCell ref="Q2:Q4"/>
    <mergeCell ref="R2:R3"/>
    <mergeCell ref="S2:S3"/>
    <mergeCell ref="A9:D9"/>
    <mergeCell ref="F9:I9"/>
    <mergeCell ref="K9:N9"/>
    <mergeCell ref="P9:S9"/>
    <mergeCell ref="H2:H3"/>
    <mergeCell ref="I2:I3"/>
    <mergeCell ref="K2:K4"/>
    <mergeCell ref="L2:L4"/>
    <mergeCell ref="M2:M3"/>
    <mergeCell ref="N2:N3"/>
    <mergeCell ref="A1:D1"/>
    <mergeCell ref="F1:I1"/>
    <mergeCell ref="K1:N1"/>
    <mergeCell ref="P1:S1"/>
    <mergeCell ref="A2:A4"/>
    <mergeCell ref="B2:B4"/>
    <mergeCell ref="C2:C3"/>
    <mergeCell ref="D2:D3"/>
    <mergeCell ref="F2:F4"/>
    <mergeCell ref="G2:G4"/>
  </mergeCells>
  <phoneticPr fontId="21" type="noConversion"/>
  <pageMargins left="0.90551181102362199" right="0.31535433070866109" top="1.1417322834645671" bottom="1.1417322834645671" header="0.74803149606299213" footer="0.74803149606299213"/>
  <pageSetup paperSize="0" scale="85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>
      <selection activeCell="P9" sqref="P9:S9"/>
    </sheetView>
  </sheetViews>
  <sheetFormatPr defaultRowHeight="16.5" x14ac:dyDescent="0.25"/>
  <cols>
    <col min="1" max="1" width="7.25" style="1" customWidth="1"/>
    <col min="2" max="2" width="15.625" style="2" customWidth="1"/>
    <col min="3" max="4" width="8.125" style="3" customWidth="1"/>
    <col min="5" max="5" width="5.125" style="4" customWidth="1"/>
    <col min="6" max="6" width="7.5" style="4" customWidth="1"/>
    <col min="7" max="7" width="16.375" style="4" customWidth="1"/>
    <col min="8" max="9" width="9.75" style="4" customWidth="1"/>
    <col min="10" max="10" width="5.75" style="4" customWidth="1"/>
    <col min="11" max="11" width="8.5" style="4" customWidth="1"/>
    <col min="12" max="12" width="15.625" style="4" customWidth="1"/>
    <col min="13" max="13" width="9.375" style="4" customWidth="1"/>
    <col min="14" max="14" width="10.25" style="4" customWidth="1"/>
    <col min="15" max="15" width="5.375" style="4" customWidth="1"/>
    <col min="16" max="16" width="8.5" style="4" customWidth="1"/>
    <col min="17" max="17" width="15.875" style="4" customWidth="1"/>
    <col min="18" max="18" width="10.375" style="4" customWidth="1"/>
    <col min="19" max="19" width="10.875" style="4" customWidth="1"/>
    <col min="20" max="1024" width="8.125" style="4" customWidth="1"/>
    <col min="1025" max="1025" width="9" style="4" customWidth="1"/>
    <col min="1026" max="16384" width="9" style="4"/>
  </cols>
  <sheetData>
    <row r="1" spans="1:19" customFormat="1" ht="40.15" customHeight="1" x14ac:dyDescent="0.25">
      <c r="A1" s="18" t="s">
        <v>0</v>
      </c>
      <c r="B1" s="18"/>
      <c r="C1" s="18"/>
      <c r="D1" s="18"/>
      <c r="E1" s="5"/>
      <c r="F1" s="18" t="s">
        <v>1</v>
      </c>
      <c r="G1" s="18"/>
      <c r="H1" s="18"/>
      <c r="I1" s="18"/>
      <c r="J1" s="5"/>
      <c r="K1" s="18" t="s">
        <v>2</v>
      </c>
      <c r="L1" s="18"/>
      <c r="M1" s="18"/>
      <c r="N1" s="18"/>
      <c r="O1" s="5"/>
      <c r="P1" s="18" t="s">
        <v>3</v>
      </c>
      <c r="Q1" s="18"/>
      <c r="R1" s="18"/>
      <c r="S1" s="18"/>
    </row>
    <row r="2" spans="1:19" customFormat="1" ht="25.9" customHeight="1" x14ac:dyDescent="0.3">
      <c r="A2" s="19"/>
      <c r="B2" s="20" t="s">
        <v>4</v>
      </c>
      <c r="C2" s="21" t="s">
        <v>5</v>
      </c>
      <c r="D2" s="21" t="s">
        <v>6</v>
      </c>
      <c r="E2" s="6"/>
      <c r="F2" s="19"/>
      <c r="G2" s="20" t="s">
        <v>4</v>
      </c>
      <c r="H2" s="21" t="s">
        <v>5</v>
      </c>
      <c r="I2" s="21" t="s">
        <v>6</v>
      </c>
      <c r="J2" s="6"/>
      <c r="K2" s="19"/>
      <c r="L2" s="20" t="s">
        <v>4</v>
      </c>
      <c r="M2" s="21" t="s">
        <v>5</v>
      </c>
      <c r="N2" s="21" t="s">
        <v>6</v>
      </c>
      <c r="O2" s="6"/>
      <c r="P2" s="19"/>
      <c r="Q2" s="20" t="s">
        <v>4</v>
      </c>
      <c r="R2" s="21" t="s">
        <v>5</v>
      </c>
      <c r="S2" s="21" t="s">
        <v>6</v>
      </c>
    </row>
    <row r="3" spans="1:19" customFormat="1" ht="21" x14ac:dyDescent="0.3">
      <c r="A3" s="19"/>
      <c r="B3" s="20"/>
      <c r="C3" s="21"/>
      <c r="D3" s="21"/>
      <c r="E3" s="6"/>
      <c r="F3" s="19"/>
      <c r="G3" s="20"/>
      <c r="H3" s="21"/>
      <c r="I3" s="21"/>
      <c r="J3" s="6"/>
      <c r="K3" s="19"/>
      <c r="L3" s="20"/>
      <c r="M3" s="21"/>
      <c r="N3" s="21"/>
      <c r="O3" s="6"/>
      <c r="P3" s="19"/>
      <c r="Q3" s="20"/>
      <c r="R3" s="21"/>
      <c r="S3" s="21"/>
    </row>
    <row r="4" spans="1:19" customFormat="1" ht="21" x14ac:dyDescent="0.3">
      <c r="A4" s="19"/>
      <c r="B4" s="20"/>
      <c r="C4" s="7" t="s">
        <v>7</v>
      </c>
      <c r="D4" s="7" t="s">
        <v>7</v>
      </c>
      <c r="E4" s="6"/>
      <c r="F4" s="19"/>
      <c r="G4" s="20"/>
      <c r="H4" s="7" t="s">
        <v>7</v>
      </c>
      <c r="I4" s="7" t="s">
        <v>7</v>
      </c>
      <c r="J4" s="6"/>
      <c r="K4" s="19"/>
      <c r="L4" s="20"/>
      <c r="M4" s="7" t="s">
        <v>7</v>
      </c>
      <c r="N4" s="7" t="s">
        <v>7</v>
      </c>
      <c r="O4" s="6"/>
      <c r="P4" s="19"/>
      <c r="Q4" s="20"/>
      <c r="R4" s="7" t="s">
        <v>7</v>
      </c>
      <c r="S4" s="7" t="s">
        <v>7</v>
      </c>
    </row>
    <row r="5" spans="1:19" customFormat="1" ht="27.6" customHeight="1" x14ac:dyDescent="0.3">
      <c r="A5" s="8" t="s">
        <v>8</v>
      </c>
      <c r="B5" s="9">
        <v>5668</v>
      </c>
      <c r="C5" s="10">
        <v>85.8</v>
      </c>
      <c r="D5" s="10">
        <v>14.2</v>
      </c>
      <c r="E5" s="6"/>
      <c r="F5" s="8" t="s">
        <v>8</v>
      </c>
      <c r="G5" s="9">
        <v>5693</v>
      </c>
      <c r="H5" s="10">
        <v>33.4</v>
      </c>
      <c r="I5" s="10">
        <v>66.599999999999994</v>
      </c>
      <c r="J5" s="6"/>
      <c r="K5" s="8" t="s">
        <v>8</v>
      </c>
      <c r="L5" s="9">
        <v>5677</v>
      </c>
      <c r="M5" s="10">
        <v>24.6</v>
      </c>
      <c r="N5" s="10">
        <v>75.400000000000006</v>
      </c>
      <c r="O5" s="6"/>
      <c r="P5" s="8" t="s">
        <v>8</v>
      </c>
      <c r="Q5" s="9">
        <v>5684</v>
      </c>
      <c r="R5" s="10">
        <v>52.7</v>
      </c>
      <c r="S5" s="10">
        <v>47.3</v>
      </c>
    </row>
    <row r="6" spans="1:19" customFormat="1" ht="21" x14ac:dyDescent="0.3">
      <c r="A6" s="11" t="s">
        <v>9</v>
      </c>
      <c r="B6" s="12"/>
      <c r="C6" s="13"/>
      <c r="D6" s="13"/>
      <c r="E6" s="6"/>
      <c r="F6" s="11" t="s">
        <v>9</v>
      </c>
      <c r="G6" s="12"/>
      <c r="H6" s="13"/>
      <c r="I6" s="13"/>
      <c r="J6" s="6"/>
      <c r="K6" s="11" t="s">
        <v>9</v>
      </c>
      <c r="L6" s="12"/>
      <c r="M6" s="13"/>
      <c r="N6" s="13"/>
      <c r="O6" s="6"/>
      <c r="P6" s="11" t="s">
        <v>9</v>
      </c>
      <c r="Q6" s="12"/>
      <c r="R6" s="13"/>
      <c r="S6" s="13"/>
    </row>
    <row r="7" spans="1:19" customFormat="1" ht="22.9" customHeight="1" x14ac:dyDescent="0.3">
      <c r="A7" s="14" t="s">
        <v>10</v>
      </c>
      <c r="B7" s="9">
        <v>3008</v>
      </c>
      <c r="C7" s="10">
        <v>87.9</v>
      </c>
      <c r="D7" s="10">
        <v>12.1</v>
      </c>
      <c r="E7" s="6"/>
      <c r="F7" s="14" t="s">
        <v>10</v>
      </c>
      <c r="G7" s="9">
        <v>3020</v>
      </c>
      <c r="H7" s="10">
        <v>34.4</v>
      </c>
      <c r="I7" s="10">
        <v>65.599999999999994</v>
      </c>
      <c r="J7" s="6"/>
      <c r="K7" s="14" t="s">
        <v>10</v>
      </c>
      <c r="L7" s="9">
        <v>3009</v>
      </c>
      <c r="M7" s="10">
        <v>25.7</v>
      </c>
      <c r="N7" s="10">
        <v>74.3</v>
      </c>
      <c r="O7" s="6"/>
      <c r="P7" s="14" t="s">
        <v>10</v>
      </c>
      <c r="Q7" s="9">
        <v>3016</v>
      </c>
      <c r="R7" s="10">
        <v>56</v>
      </c>
      <c r="S7" s="10">
        <v>44</v>
      </c>
    </row>
    <row r="8" spans="1:19" customFormat="1" ht="24.6" customHeight="1" x14ac:dyDescent="0.3">
      <c r="A8" s="15" t="s">
        <v>11</v>
      </c>
      <c r="B8" s="16">
        <v>2649</v>
      </c>
      <c r="C8" s="17">
        <v>83.6</v>
      </c>
      <c r="D8" s="17">
        <v>16.399999999999999</v>
      </c>
      <c r="E8" s="6"/>
      <c r="F8" s="15" t="s">
        <v>11</v>
      </c>
      <c r="G8" s="16">
        <v>2661</v>
      </c>
      <c r="H8" s="17">
        <v>32.4</v>
      </c>
      <c r="I8" s="17">
        <v>67.599999999999994</v>
      </c>
      <c r="J8" s="6"/>
      <c r="K8" s="15" t="s">
        <v>11</v>
      </c>
      <c r="L8" s="16">
        <v>2656</v>
      </c>
      <c r="M8" s="17">
        <v>23.4</v>
      </c>
      <c r="N8" s="17">
        <v>76.599999999999994</v>
      </c>
      <c r="O8" s="6"/>
      <c r="P8" s="15" t="s">
        <v>11</v>
      </c>
      <c r="Q8" s="16">
        <v>2656</v>
      </c>
      <c r="R8" s="17">
        <v>49.1</v>
      </c>
      <c r="S8" s="17">
        <v>50.9</v>
      </c>
    </row>
    <row r="9" spans="1:19" customFormat="1" ht="54.6" customHeight="1" x14ac:dyDescent="0.25">
      <c r="A9" s="22" t="s">
        <v>12</v>
      </c>
      <c r="B9" s="22"/>
      <c r="C9" s="22"/>
      <c r="D9" s="22"/>
      <c r="E9" s="4"/>
      <c r="F9" s="22" t="s">
        <v>12</v>
      </c>
      <c r="G9" s="22"/>
      <c r="H9" s="22"/>
      <c r="I9" s="22"/>
      <c r="J9" s="4"/>
      <c r="K9" s="22" t="s">
        <v>12</v>
      </c>
      <c r="L9" s="22"/>
      <c r="M9" s="22"/>
      <c r="N9" s="22"/>
      <c r="O9" s="4"/>
      <c r="P9" s="22" t="s">
        <v>12</v>
      </c>
      <c r="Q9" s="22"/>
      <c r="R9" s="22"/>
      <c r="S9" s="22"/>
    </row>
    <row r="10" spans="1:19" customFormat="1" ht="99.6" customHeight="1" x14ac:dyDescent="0.25">
      <c r="A10" s="23" t="s">
        <v>13</v>
      </c>
      <c r="B10" s="23"/>
      <c r="C10" s="23"/>
      <c r="D10" s="23"/>
      <c r="E10" s="4"/>
      <c r="F10" s="23" t="s">
        <v>14</v>
      </c>
      <c r="G10" s="23"/>
      <c r="H10" s="23"/>
      <c r="I10" s="23"/>
      <c r="J10" s="4"/>
      <c r="K10" s="23" t="s">
        <v>15</v>
      </c>
      <c r="L10" s="23"/>
      <c r="M10" s="23"/>
      <c r="N10" s="23"/>
      <c r="O10" s="4"/>
      <c r="P10" s="23" t="s">
        <v>16</v>
      </c>
      <c r="Q10" s="23"/>
      <c r="R10" s="23"/>
      <c r="S10" s="23"/>
    </row>
    <row r="11" spans="1:19" customFormat="1" ht="67.900000000000006" customHeight="1" x14ac:dyDescent="0.25">
      <c r="A11" s="23" t="s">
        <v>17</v>
      </c>
      <c r="B11" s="23"/>
      <c r="C11" s="23"/>
      <c r="D11" s="23"/>
      <c r="E11" s="4"/>
      <c r="F11" s="23" t="s">
        <v>18</v>
      </c>
      <c r="G11" s="23"/>
      <c r="H11" s="23"/>
      <c r="I11" s="23"/>
      <c r="J11" s="4"/>
      <c r="K11" s="23" t="s">
        <v>19</v>
      </c>
      <c r="L11" s="23"/>
      <c r="M11" s="23"/>
      <c r="N11" s="23"/>
      <c r="O11" s="4"/>
      <c r="P11" s="23" t="s">
        <v>20</v>
      </c>
      <c r="Q11" s="23"/>
      <c r="R11" s="23"/>
      <c r="S11" s="23"/>
    </row>
    <row r="12" spans="1:19" customFormat="1" ht="46.9" customHeight="1" x14ac:dyDescent="0.25">
      <c r="A12" s="23" t="s">
        <v>21</v>
      </c>
      <c r="B12" s="23"/>
      <c r="C12" s="23"/>
      <c r="D12" s="23"/>
      <c r="E12" s="4"/>
      <c r="F12" s="23" t="s">
        <v>21</v>
      </c>
      <c r="G12" s="23"/>
      <c r="H12" s="23"/>
      <c r="I12" s="23"/>
      <c r="J12" s="4"/>
      <c r="K12" s="23" t="s">
        <v>21</v>
      </c>
      <c r="L12" s="23"/>
      <c r="M12" s="23"/>
      <c r="N12" s="23"/>
      <c r="O12" s="4"/>
      <c r="P12" s="23" t="s">
        <v>21</v>
      </c>
      <c r="Q12" s="23"/>
      <c r="R12" s="23"/>
      <c r="S12" s="23"/>
    </row>
  </sheetData>
  <mergeCells count="36">
    <mergeCell ref="A12:D12"/>
    <mergeCell ref="F12:I12"/>
    <mergeCell ref="K12:N12"/>
    <mergeCell ref="P12:S12"/>
    <mergeCell ref="A10:D10"/>
    <mergeCell ref="F10:I10"/>
    <mergeCell ref="K10:N10"/>
    <mergeCell ref="P10:S10"/>
    <mergeCell ref="A11:D11"/>
    <mergeCell ref="F11:I11"/>
    <mergeCell ref="K11:N11"/>
    <mergeCell ref="P11:S11"/>
    <mergeCell ref="P2:P4"/>
    <mergeCell ref="Q2:Q4"/>
    <mergeCell ref="R2:R3"/>
    <mergeCell ref="S2:S3"/>
    <mergeCell ref="A9:D9"/>
    <mergeCell ref="F9:I9"/>
    <mergeCell ref="K9:N9"/>
    <mergeCell ref="P9:S9"/>
    <mergeCell ref="H2:H3"/>
    <mergeCell ref="I2:I3"/>
    <mergeCell ref="K2:K4"/>
    <mergeCell ref="L2:L4"/>
    <mergeCell ref="M2:M3"/>
    <mergeCell ref="N2:N3"/>
    <mergeCell ref="A1:D1"/>
    <mergeCell ref="F1:I1"/>
    <mergeCell ref="K1:N1"/>
    <mergeCell ref="P1:S1"/>
    <mergeCell ref="A2:A4"/>
    <mergeCell ref="B2:B4"/>
    <mergeCell ref="C2:C3"/>
    <mergeCell ref="D2:D3"/>
    <mergeCell ref="F2:F4"/>
    <mergeCell ref="G2:G4"/>
  </mergeCells>
  <phoneticPr fontId="21" type="noConversion"/>
  <pageMargins left="0.90551181102362199" right="0.31535433070866109" top="1.1417322834645671" bottom="1.1417322834645671" header="0.74803149606299213" footer="0.74803149606299213"/>
  <pageSetup paperSize="0" scale="85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</vt:lpstr>
      <vt:lpstr>2021年</vt:lpstr>
      <vt:lpstr>2018年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921十八歲以上人口自覺健康狀況(健康局人口中心)</dc:title>
  <dc:subject>衛生署中英文網站</dc:subject>
  <dc:creator>行政院衛生署</dc:creator>
  <cp:keywords>性別統計</cp:keywords>
  <cp:lastModifiedBy>張壬翔</cp:lastModifiedBy>
  <cp:lastPrinted>2020-09-24T01:34:59Z</cp:lastPrinted>
  <dcterms:created xsi:type="dcterms:W3CDTF">2005-09-13T07:10:18Z</dcterms:created>
  <dcterms:modified xsi:type="dcterms:W3CDTF">2025-09-15T06:27:32Z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行政院衛生署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I20</vt:lpwstr>
  </property>
</Properties>
</file>